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730" windowHeight="4875" activeTab="0"/>
  </bookViews>
  <sheets>
    <sheet name="Foglio" sheetId="1" r:id="rId1"/>
  </sheets>
  <definedNames/>
  <calcPr fullCalcOnLoad="1"/>
</workbook>
</file>

<file path=xl/sharedStrings.xml><?xml version="1.0" encoding="utf-8"?>
<sst xmlns="http://schemas.openxmlformats.org/spreadsheetml/2006/main" count="771" uniqueCount="397">
  <si>
    <t>Ditta Offerente:</t>
  </si>
  <si>
    <t>DESCRIZIONE</t>
  </si>
  <si>
    <t>MARCA</t>
  </si>
  <si>
    <t>UNITA' MISURA</t>
  </si>
  <si>
    <t>QUANTITA' PREVISTE ANNUALI</t>
  </si>
  <si>
    <t>QUANTITA' PREVISTE TRIENNALI</t>
  </si>
  <si>
    <t>SCHEDA TECNICA</t>
  </si>
  <si>
    <t>BEVANDE</t>
  </si>
  <si>
    <t>CF</t>
  </si>
  <si>
    <t>ACQUA MINERALE FRIZZANTE LT 1,5</t>
  </si>
  <si>
    <t>BT</t>
  </si>
  <si>
    <t>ACQUA MINERALE NATURALE LT 1,5</t>
  </si>
  <si>
    <t>CHINOTTO DA LT 1,5</t>
  </si>
  <si>
    <t>COCA COLA PET LT.1,5</t>
  </si>
  <si>
    <t>GINGER DA LT 1,5</t>
  </si>
  <si>
    <t xml:space="preserve">GRAPPA BASSANINA 40° L. 1 </t>
  </si>
  <si>
    <t>LEMONSODA LT 1,5</t>
  </si>
  <si>
    <t>MARSALA  SECCA -  LT.1</t>
  </si>
  <si>
    <t>MERLOT BOT. LT. 0,7</t>
  </si>
  <si>
    <t>SUCCHI - FRUTTI ESOTICI LT. 1</t>
  </si>
  <si>
    <t>LT</t>
  </si>
  <si>
    <t>SUCCHI DI FRUTTA ALLA PERA GR. 125</t>
  </si>
  <si>
    <t>NR</t>
  </si>
  <si>
    <t>SUCCHI DI FRUTTA ALLA PESCA GR. 125</t>
  </si>
  <si>
    <t>SUCCHI DI FRUTTA ALL'ALBICOCCA GR. 125</t>
  </si>
  <si>
    <t>SUCCO DI LIMONE ML. 150</t>
  </si>
  <si>
    <t>VINO MERLOT IN BT. 2 LTx6  VETRO A PERDERE</t>
  </si>
  <si>
    <t>scheda tecnica</t>
  </si>
  <si>
    <t>campione</t>
  </si>
  <si>
    <t>VINO SPUMANTE DOLCE CL.75</t>
  </si>
  <si>
    <t>VINO VERDUZZO  BIANCO IN BT. LT2(X6)  VETRO A PERDERE</t>
  </si>
  <si>
    <t>CARNI E POLLAME</t>
  </si>
  <si>
    <t>KG</t>
  </si>
  <si>
    <t>CAPPONI FRESCHI</t>
  </si>
  <si>
    <t>CAPRIOLO POLPA EXTRA CONG.</t>
  </si>
  <si>
    <t>COSCIA DI CONIGLIO CONG.</t>
  </si>
  <si>
    <t>COSCIA DI VITELLO SV. CONG. (4 tagli sv)</t>
  </si>
  <si>
    <t>FEGATINI DI POLLO CONG.</t>
  </si>
  <si>
    <t>FEGATO DI VITELLO SV. CONG.</t>
  </si>
  <si>
    <t>FESA DI TACCHINO MASCHIO CONG.</t>
  </si>
  <si>
    <t>FESA DI VITELLO C/S CONG.</t>
  </si>
  <si>
    <t>LINGUE SALMISTRATE SOTTOVUOTO</t>
  </si>
  <si>
    <t>POLPA D'ANITRA CONG.</t>
  </si>
  <si>
    <t>TRIPPA  TAGLIATA GELO</t>
  </si>
  <si>
    <t>SALUMI E VARIE</t>
  </si>
  <si>
    <t>PANCETTA AFFUMICATA STUFATA</t>
  </si>
  <si>
    <t>BONDIOLA CON LINGUA</t>
  </si>
  <si>
    <t>COTECHINI CASERECCI</t>
  </si>
  <si>
    <t>CRACOVIA LYONER FARCITO AL PROSCIUTTO</t>
  </si>
  <si>
    <t>LARDO SALATO E AROMATIZZATO SOTTOVUOTO</t>
  </si>
  <si>
    <t xml:space="preserve">SALAME UNGHERESE </t>
  </si>
  <si>
    <t>SALAME VENETO KG. 1,5</t>
  </si>
  <si>
    <t>SALSICCE CASERECCE</t>
  </si>
  <si>
    <t>SOPRESSA STAGIONATA KG. 5</t>
  </si>
  <si>
    <t>SPALLA COTTA SGR. KG. 7</t>
  </si>
  <si>
    <t>RISO PASTA FARINA</t>
  </si>
  <si>
    <t xml:space="preserve"> </t>
  </si>
  <si>
    <t>CREMA DI RISO (tipo MELLIN) GR. 250</t>
  </si>
  <si>
    <t>FARINA BIANCA KG 1</t>
  </si>
  <si>
    <t>FARINA FECOLA GR250</t>
  </si>
  <si>
    <t>FARINA GIALLA KG 1</t>
  </si>
  <si>
    <t>GNOCCHI CASERECCI VERDI GR. 500</t>
  </si>
  <si>
    <t>GNOCCHI DI PATATE FRESCHI GR 500</t>
  </si>
  <si>
    <t>LATTICINI ED UOVA</t>
  </si>
  <si>
    <t xml:space="preserve">EMMENTHAL MG 45% KG 2,5 </t>
  </si>
  <si>
    <t>FORMAGGIO BUON TOAST</t>
  </si>
  <si>
    <t>GORGONZOLA 45% KG. 1,5</t>
  </si>
  <si>
    <t>GORGONZOLA CON MASCARPONE</t>
  </si>
  <si>
    <t>GRANA GRATTUGGIATO KG. 1</t>
  </si>
  <si>
    <t>GRANA PAD. 1° S.V. MG. 32% KG. 4,8</t>
  </si>
  <si>
    <t xml:space="preserve">MOZZARELLA A FILONE DEL. MG. 40% KG 1 </t>
  </si>
  <si>
    <t>PHILADELPHIA KRAFT GR. 62  X 8</t>
  </si>
  <si>
    <t xml:space="preserve">RICOTTA KG. 1,5 </t>
  </si>
  <si>
    <t>TALEGGIO M.G.45% KG, 2,5X4</t>
  </si>
  <si>
    <t>TUORLO D'UOVO NORMALE LT. 1</t>
  </si>
  <si>
    <t>YOGURT GR 125 (FRUTTA GUSTI VARI)</t>
  </si>
  <si>
    <t>GENERICO</t>
  </si>
  <si>
    <t>SPAGO CANDIDO PER ARROSTI</t>
  </si>
  <si>
    <t>PZ</t>
  </si>
  <si>
    <t>PESCE SURGELATO ED IN SCATOLA</t>
  </si>
  <si>
    <t>AMARETTI GR 200</t>
  </si>
  <si>
    <t>BISCOTTI CANESTRELLI GR 250</t>
  </si>
  <si>
    <t>BISCOTTI SECCHI DA 1° COLAZIONE DA KG. 1</t>
  </si>
  <si>
    <t>BISCOTTI SAVOIARDI GR. 400</t>
  </si>
  <si>
    <t>BUDINO Tipo RISTORA CREME CAR. KG. 1</t>
  </si>
  <si>
    <t>BUDINO Tipo RISTORA CIOCCOLATO KG. 1</t>
  </si>
  <si>
    <t>BUDINO Tipo RISTORA VANIGLIA KG. 1</t>
  </si>
  <si>
    <t>CREMA PASTICCERA A FREDDO GR. 900</t>
  </si>
  <si>
    <t>FERRERO FIESTA GR. 41,7 CF. da 10 pz</t>
  </si>
  <si>
    <t>PATATINE Tipo AMICA CHIPS GR. 500</t>
  </si>
  <si>
    <t>SEMIFREDDO PER ZABAIONE GR.800</t>
  </si>
  <si>
    <t>SFOGLIATINE GR. 135</t>
  </si>
  <si>
    <t>UVETTA  SULTANINA  BUSTE GR 250</t>
  </si>
  <si>
    <t>ZUCCHERO - SACCAROSIO SEMOLATO 1 (X10)</t>
  </si>
  <si>
    <t>ZUCCHERO A VELO - SACCAROSIO  kg. 1</t>
  </si>
  <si>
    <t>OLIO ACETO SPEZIE E SAPORI</t>
  </si>
  <si>
    <t xml:space="preserve">ACETO DI VINO LT. 1 </t>
  </si>
  <si>
    <t>CHIODI DI GAROFANO KG.1</t>
  </si>
  <si>
    <t>OLIO DI OLIVA LT 5</t>
  </si>
  <si>
    <t>OLIO DI SEMI DI ARACHIDE LT. 25</t>
  </si>
  <si>
    <t>OLIO DI SEMI DI GIRASOLE LT 25</t>
  </si>
  <si>
    <t>OLIO EXTRA VERGINE OLIVA LT. 5</t>
  </si>
  <si>
    <t>SALE JODATO FINO KG. 1</t>
  </si>
  <si>
    <t>SALE JODATO GROSSO KG. 1</t>
  </si>
  <si>
    <t>CAFFE' ORZO CACAO THE' CAMOMILLA</t>
  </si>
  <si>
    <t>CACAO AMARO Tipo RISTORA KG 1</t>
  </si>
  <si>
    <t>CACAO ZUCCHERATO Tipo RISTORA KG 1</t>
  </si>
  <si>
    <t>CAFFE' SOLUBILE Tipo RISTORA GR. 200</t>
  </si>
  <si>
    <t>CAMOMILLA Tipo RISTORA SOLUBILE gr.500</t>
  </si>
  <si>
    <t>ORZO SOLUBILE Tipo RISTORA CONF. GR.500</t>
  </si>
  <si>
    <t>THE' Tipo RISTORA DETEINATO 100 Filtri</t>
  </si>
  <si>
    <t>THE' Tipo RISTORA FILTRI 100 Filtri</t>
  </si>
  <si>
    <t>THE Tipo RISTORA SOLUBILE LIMONE KG. 1</t>
  </si>
  <si>
    <t>PRODOTTI SURGELATI</t>
  </si>
  <si>
    <t>PRODOTTI LUNGA CONSERVAZIONE E SCATOLAME</t>
  </si>
  <si>
    <t>CAPPERI ACETO GR. 700</t>
  </si>
  <si>
    <t>CARNE Tipo SIMMENTHAL GR 90</t>
  </si>
  <si>
    <t>CREMA 4 FORM.GRECI GR. 800</t>
  </si>
  <si>
    <t>CREN ACETO GR. 680</t>
  </si>
  <si>
    <t>LENTICCHIE SECCHE KG. 5</t>
  </si>
  <si>
    <t>MACEDONIA FRUTTA SCIROPPATA KG 2,6</t>
  </si>
  <si>
    <t>MAIONESE KG. 1</t>
  </si>
  <si>
    <t>MISTO LEGUMI GR. 500</t>
  </si>
  <si>
    <t>PURE' Tipo  PFANNI KG 4</t>
  </si>
  <si>
    <t>LIQUORE AL MARASCHINO LT 1</t>
  </si>
  <si>
    <t>SCIROPPO AMARENA LT.0,750</t>
  </si>
  <si>
    <t>SCIROPPO MENTA  LT.0,750</t>
  </si>
  <si>
    <t>SCIROPPO TAMARINDO  LT.0,750</t>
  </si>
  <si>
    <t>SUCCHI DI FRUTTA ALLA PERA LT.0,700/1</t>
  </si>
  <si>
    <t>CONIGLIO ARROTOLATO GELO</t>
  </si>
  <si>
    <t>BISTECCHE DI POLLO (COSCE DISSOSSATE) GELO</t>
  </si>
  <si>
    <t>HAMBURGHER POLLO GR 80 GELO</t>
  </si>
  <si>
    <t>HAMBURGHER TACCHINO GR 80 GELO</t>
  </si>
  <si>
    <t>LONZA DI MAIALE GELO</t>
  </si>
  <si>
    <t>OSSOBUCO VITELLO FRESCO</t>
  </si>
  <si>
    <t>CAPPELLO DEL PRETE BOVINO GELO</t>
  </si>
  <si>
    <t>NOCE MAIALE GELO</t>
  </si>
  <si>
    <t>NOCE VITELLO GELO</t>
  </si>
  <si>
    <t>POLLO ROTOLO FRESCO 1KG C.</t>
  </si>
  <si>
    <t>SCAMONE BOVINO GELO</t>
  </si>
  <si>
    <t>SPALLA MAIALE S/O GELO</t>
  </si>
  <si>
    <t>COSCETTE   DI POLLO C/AN.S/SCH, C/GELO</t>
  </si>
  <si>
    <t>COTOLETTA  SUPREMA  POLLO GELO</t>
  </si>
  <si>
    <t>SPALLA VITELLO GELO</t>
  </si>
  <si>
    <t xml:space="preserve">CIMA ALLA GENOVESE </t>
  </si>
  <si>
    <t>FESA DI TACCHINO COTTA FORNO ARR.</t>
  </si>
  <si>
    <t>SPALLA ARROSTO PORCHETTA</t>
  </si>
  <si>
    <t>POLLO ROTOLO ALLE ERBE GASTRON.</t>
  </si>
  <si>
    <t>WURSTEL GR.250 CF DA 3 PZ</t>
  </si>
  <si>
    <t>SEMOLINO DI GRANO DURO KG 1</t>
  </si>
  <si>
    <t>PASTA DA PASTICCIO tipo S/KOCH cotta gelo KG. 2</t>
  </si>
  <si>
    <t>RAVIOLI ALLA CARNE FRESCHI 1 KG.</t>
  </si>
  <si>
    <t>TORTELLINI FRESCHI CARNE KG. 1</t>
  </si>
  <si>
    <t>MASCARPONE KG.2</t>
  </si>
  <si>
    <t>RICOTTAGR.100</t>
  </si>
  <si>
    <t>UOVA INTERO PASTORIZZATE NORM. LT. 1</t>
  </si>
  <si>
    <t>SALE IN PASTICCHE DEPURATORE 25 KG</t>
  </si>
  <si>
    <t>GAMBERETTI SCOTTATII 100/150 s/p GELO</t>
  </si>
  <si>
    <t>NASELLO INTER.FIL -ATL FIL 50/150 s/p GELO</t>
  </si>
  <si>
    <t>SALMONE S/TESTA 9/12 GELO</t>
  </si>
  <si>
    <t>ACCIUGHE FILETTI GR 700</t>
  </si>
  <si>
    <t>SARDINE OLIO OLIVA VS/SC GR 125</t>
  </si>
  <si>
    <t>TONNO OLIO OLIVA VS/SC GR.80</t>
  </si>
  <si>
    <t>SGOMBRO OLIO OLIVA VS/SC  GR 125</t>
  </si>
  <si>
    <t>TONNO OLIO OLIVA VS/SC KG. 1,73</t>
  </si>
  <si>
    <t>CREMA CARCIOFI GR.800</t>
  </si>
  <si>
    <t>CREMA ASPARAGI GR 800</t>
  </si>
  <si>
    <t>CREMA DI ZUCCA SPEC. GR. 850</t>
  </si>
  <si>
    <t>OMOGENEIZZATI TIPO NIPIOL VITELLO 24pz da 80gr</t>
  </si>
  <si>
    <t>OMOGENEIZZATI TIPO NIPIOL MANZO 24pz da 80gr</t>
  </si>
  <si>
    <t>OMOGENEIZZATI TIPO NIPIOL POLLO 24pz da 80gr</t>
  </si>
  <si>
    <t>PUREA DI PERE AL NATURALE KG3</t>
  </si>
  <si>
    <t>PUREA DI PRUGNE AL NATURALE KG3</t>
  </si>
  <si>
    <t>PUREA DI MELA/ALBIC.TIPO MELINDA 100GR s/z 120pz</t>
  </si>
  <si>
    <t>PUREA DI MELE 100GR s/z 120pz</t>
  </si>
  <si>
    <t>PUREA DI MELA/BANANA TIPO MELINDA 100GR s/z 120pz</t>
  </si>
  <si>
    <t>PUREA DI MELA/PESCA TIPO MELINDA 100GR s/z 120pz</t>
  </si>
  <si>
    <t>SGOMBRO OLIO OLIVA VS/SC  KG1,95</t>
  </si>
  <si>
    <t>FAGIOLI BIANCHI SPAGNA KG. 3</t>
  </si>
  <si>
    <t>FAGIOLI BORLOTTI  KG. 3</t>
  </si>
  <si>
    <t>FAGIOLI CANNELLINI KG. 3</t>
  </si>
  <si>
    <t>FUNGHI SECCHI IN BUSTE GR 250 X 4 PZ</t>
  </si>
  <si>
    <t>OLIVE NERE A RONDELLE KG 3</t>
  </si>
  <si>
    <t>OLIVE VERDI  A RONDELLE KG 3</t>
  </si>
  <si>
    <t>PEPERONI Tipo ZUCCATO FILET.GR 720</t>
  </si>
  <si>
    <t>PEPERONATA KG3</t>
  </si>
  <si>
    <t>PERE SCIROPPATE KG 3</t>
  </si>
  <si>
    <t>PESCHE SCIROPPATE KG 3</t>
  </si>
  <si>
    <t>PISELLI IN VASO M/FINI KG. 3</t>
  </si>
  <si>
    <t>POMODORO PELATI  KG. 3</t>
  </si>
  <si>
    <t>BISCOTTI TIPO FROLLINI COLAZIONE 1KG</t>
  </si>
  <si>
    <t>BISCOTTI DIETETICI S/Z PER DIABETICI GR 16,5 Tipo Tonon o Misura</t>
  </si>
  <si>
    <t>BISCOTTI PAVESINI GR 200 X 12</t>
  </si>
  <si>
    <t>CARAMELLE GELEES KG 3</t>
  </si>
  <si>
    <t>CARAMELLE MISTO Tipo Palermo Perugina KG 3</t>
  </si>
  <si>
    <t>CIOCCOLATINI ASSORTITI KG 1</t>
  </si>
  <si>
    <t>CROSTATA ALLA FRUTTA GUSTI DIVERSI  GR. 400</t>
  </si>
  <si>
    <t>CROSTATINE ALBICOC. GR 42</t>
  </si>
  <si>
    <t>LOACKER NAPOLITANER sc. 18 pz</t>
  </si>
  <si>
    <t>MOUSSE ALLA FRAGOLA KG1</t>
  </si>
  <si>
    <t>MOUSSE AL LIMONE GR 564/1KG</t>
  </si>
  <si>
    <t>DOLCIFICANTE RISTORA</t>
  </si>
  <si>
    <t>CURRY AMABILE GR 500</t>
  </si>
  <si>
    <t>PEPE ROSA IN SALAMOIA GR 100</t>
  </si>
  <si>
    <t>PINOLI SGUSCIATI  KG1</t>
  </si>
  <si>
    <t>PREPARATO GRANULARE VEGETALE 1KG</t>
  </si>
  <si>
    <t>PEPE NERO MACINATO GR 400</t>
  </si>
  <si>
    <t>ORIGANO GR 500</t>
  </si>
  <si>
    <t>BS</t>
  </si>
  <si>
    <t>ZAFFERANO 100 BS. X 0,12GR</t>
  </si>
  <si>
    <t xml:space="preserve">CAMOMILLA Tipo RISTORA 1cf =100 Filtri </t>
  </si>
  <si>
    <t>PAPRIKA FORTE 400GR</t>
  </si>
  <si>
    <t>PEPE VERDE SALAMOIA 720GR</t>
  </si>
  <si>
    <t>NOCI SGUSCIATE A META' KG1</t>
  </si>
  <si>
    <t>BIFETTE BISCOTTATE GR 14,6 X 240CF</t>
  </si>
  <si>
    <t>CRACKER SALATI GR 500 6 PZ</t>
  </si>
  <si>
    <t>ARANCIINI DI RISO ALLA SICILIANA KG 2,5</t>
  </si>
  <si>
    <t>BIETA COSTE KG 2,5</t>
  </si>
  <si>
    <t>CAVOLFIORE 40/60 PRIMA KG 2,5</t>
  </si>
  <si>
    <t>CAVOLINI BRUXELLES PRIMA KG 2,5</t>
  </si>
  <si>
    <t>CIPOLLE BORETTANE KG 2,5</t>
  </si>
  <si>
    <t>CRESPELLE VUOTE PZ 100 DA GR 37,5</t>
  </si>
  <si>
    <t>FINOCCHI QUARTI KG 2,5</t>
  </si>
  <si>
    <t>FUNGHI MISTI 1 KG</t>
  </si>
  <si>
    <t>PASTA SFOGLIA PER DOLCI KOCH 1KG</t>
  </si>
  <si>
    <t>PATATE CROCCHETTE KG 2,5</t>
  </si>
  <si>
    <t>PATATE NOVELLE NAT.2,5 KG</t>
  </si>
  <si>
    <t>SOFFICINI ALLA PIZZAIOLA 4 KG</t>
  </si>
  <si>
    <t>SPINACI I GELO PRIMA Q. KG 2,5</t>
  </si>
  <si>
    <t>ZUCCHINE RONDELLE EXTRA PRIMA Q. KG 2,5</t>
  </si>
  <si>
    <t>PINOT GRIGIO LT 0,75</t>
  </si>
  <si>
    <t>RISO PAIRBOLLET KG. 5</t>
  </si>
  <si>
    <t>FORMAGGINI MG. 25% 1CF/ PZ.8</t>
  </si>
  <si>
    <t>ALBUME D'UOVO PASTORIZZATO KG. 1</t>
  </si>
  <si>
    <t xml:space="preserve">ASIAGO 1/4 PRESSATO S/V DOP </t>
  </si>
  <si>
    <t>ASIAGO MEZZANO S/V KG 4,5</t>
  </si>
  <si>
    <t>CASATELLA 450/560</t>
  </si>
  <si>
    <t>MOZZARELLA BOC. MG. 40% GR.100 (PZ 10)</t>
  </si>
  <si>
    <t xml:space="preserve">ARANCIATA LT 1,5 </t>
  </si>
  <si>
    <t>FUSELLI DI POLLO FRESCHI S/V</t>
  </si>
  <si>
    <t>PROSCIUTTO COTTO TIPO PRAGA S/O</t>
  </si>
  <si>
    <t>PROSCIUTTO CRUDO TIPO PARMA</t>
  </si>
  <si>
    <t>ZAMPONE PRECOTTO</t>
  </si>
  <si>
    <t>ANALC. GINGERINO BITTER CONFEZIONI DA PZ 24</t>
  </si>
  <si>
    <t>TORTELLINI FRESCHI  AL PROSCIUTTO CRUDO KG1</t>
  </si>
  <si>
    <t>MASCARPONE 500GR</t>
  </si>
  <si>
    <t>PANNA VEGETALE KG. 1 S/Z</t>
  </si>
  <si>
    <t>FILETTO PASSERA PANATI 100/150 GELO</t>
  </si>
  <si>
    <t>FILETTO PLATESSA N. 3 30%  70/100 - 50/80 GELO</t>
  </si>
  <si>
    <t>SURIMI GRANCHIO BASTONCINO GELO</t>
  </si>
  <si>
    <t>CROSTATINE VARIE S/Z  X DIABETICI</t>
  </si>
  <si>
    <t>TOPPING CARAMELLO gr 750x6</t>
  </si>
  <si>
    <t>OVETTI CIOCCOLATO KG1 ASS.TI</t>
  </si>
  <si>
    <t>ZUCCHERO - SACCAROSIO IN BUSTUNE CT DA 10 KG</t>
  </si>
  <si>
    <t>ORZO  MACINATO GR500</t>
  </si>
  <si>
    <t>CARCIOFI FONDI 1 kg</t>
  </si>
  <si>
    <t>CAROTE BABY PRIMA 6/14 2,5 kg</t>
  </si>
  <si>
    <t>INSALATA RUSSA PRIMA 2,5 kg</t>
  </si>
  <si>
    <t>MINESTRONE SURGELATO DI PRIMA Q.2,5 kg</t>
  </si>
  <si>
    <t>PEPERONCINO IN POLVERE 500gr</t>
  </si>
  <si>
    <t>COTOLETTE MERLUZZO IMPANATE</t>
  </si>
  <si>
    <t>SUCCHI DI FRUTTA ALL'ALBICOCCA LT 0,700/1</t>
  </si>
  <si>
    <t>GELATI GUSTI VARI  KG. 2,6(5lt)</t>
  </si>
  <si>
    <t>SALATIN MINI I RITZ BUSTINE GR 35</t>
  </si>
  <si>
    <t>CANNELLA IN CANNA 500GR</t>
  </si>
  <si>
    <t>ASPARAGI VERDI 1 KG</t>
  </si>
  <si>
    <t>PANCETTA S/COTENNA ARROTOLATA</t>
  </si>
  <si>
    <t>POMPELMO S.BENEDETTO 1,5</t>
  </si>
  <si>
    <t>HAMBURGHER BOVINO GELO</t>
  </si>
  <si>
    <t>ROTOLO SOVRACOSCIA TACCHINO</t>
  </si>
  <si>
    <t>CERTOSA 1KG</t>
  </si>
  <si>
    <t>CRESCENZA 900GR</t>
  </si>
  <si>
    <t>CROISSANT S/Z CILIEGIA.42GR X DIABETICI</t>
  </si>
  <si>
    <t>MOUSSE AL CIOCCOLATO BIANCO 250</t>
  </si>
  <si>
    <t>PREPARATO PANNACOTTA GR. 260</t>
  </si>
  <si>
    <t>SEMIFREDDO STRACCIATELLA GR. 1260</t>
  </si>
  <si>
    <t>OMOGENEIZZATI PROSCIUTTO 24pz da 80gr</t>
  </si>
  <si>
    <t>CARAMELLE TIPO DIETORELLE S/Z STCK X 24PZ</t>
  </si>
  <si>
    <t>VANILLINA PURA IN BUSTE DA 0,5 GR. X 100pz alla cf.</t>
  </si>
  <si>
    <t>SFILACCI DI CAVALLO SOTTOVUOTO 500gr</t>
  </si>
  <si>
    <t>ORZO PERLATO 500gr</t>
  </si>
  <si>
    <t>BACI DI DAMA KG 1,5 NOCC./MAND.</t>
  </si>
  <si>
    <t>CARAMELLE Tipo DIETORELLE GOMMOSE GR 70 S/Z</t>
  </si>
  <si>
    <t>CROSTATA DI MELE 500gr</t>
  </si>
  <si>
    <t>NOCE MOSCATA MACINATA GR400</t>
  </si>
  <si>
    <t>CETRIOLI AGROD. 30/40 GR. 720</t>
  </si>
  <si>
    <t>CIPOLLE AGRODOLCE  BORRETANE KG. 3</t>
  </si>
  <si>
    <t>CRAUTI Tipo ZUCCATO KG 4</t>
  </si>
  <si>
    <t xml:space="preserve">CREMA FUNGHI PORCINI 1KG </t>
  </si>
  <si>
    <t xml:space="preserve">CREMA PORRI E PATATE 1KG </t>
  </si>
  <si>
    <t xml:space="preserve">FUNGHI TRIFOLATI GR. 800 </t>
  </si>
  <si>
    <t>FUNGHI TRIFOLATI  DA KG. 3 CHAMPIGNON</t>
  </si>
  <si>
    <t>GIARDINIERA SOTT'ACETO GR 420</t>
  </si>
  <si>
    <t>PESTO ALLA GENOVESE KG 1</t>
  </si>
  <si>
    <t>CREMA PISELLI 1KG</t>
  </si>
  <si>
    <t>TORTA MARGHERITA 400GR</t>
  </si>
  <si>
    <t>SENAPE KG. 1</t>
  </si>
  <si>
    <t xml:space="preserve">THE SOLUBILE ALLA PESCA KG. 1 </t>
  </si>
  <si>
    <t>POLLI BUSTO tipo AIA C/NS. KG. 1 GELO</t>
  </si>
  <si>
    <t xml:space="preserve">MORTADELLA KG. 3 </t>
  </si>
  <si>
    <t>SMERIGLIO FILONE (VITELLA DI MARE) KG. 4 GELO</t>
  </si>
  <si>
    <t>GLASSATURA
(%)</t>
  </si>
  <si>
    <t>MOSTARDA GR 680</t>
  </si>
  <si>
    <t>BRESAOLA-META' P.D'ANCA IGP</t>
  </si>
  <si>
    <t>SUCCHI DI FRUTTA ALLA  PESCA LT. 0,700/1</t>
  </si>
  <si>
    <t>PROSCIUTTO COTTO S/POLIFOSFATI</t>
  </si>
  <si>
    <t xml:space="preserve">FETTUCCINE UOVO N.3  2.KG </t>
  </si>
  <si>
    <t>QUADRUCCI PASTINA UOVO KG.1</t>
  </si>
  <si>
    <t xml:space="preserve">GENT-CORALLINI UOVO N.9 KG.1 </t>
  </si>
  <si>
    <t>RISETTO ALL'UOVO N.5 KG.1</t>
  </si>
  <si>
    <t>GNOCCHI DI ZUCCA FRESCHI KG.1</t>
  </si>
  <si>
    <t>BACCALA' SECCO TIPO RAGNO 60/80 CD</t>
  </si>
  <si>
    <t>BASTONCINI DI PESCE IMPANATI KG.1</t>
  </si>
  <si>
    <t>KG.</t>
  </si>
  <si>
    <t>BISCOTTI BRUTTI E BUONI KG. 1,5</t>
  </si>
  <si>
    <t>CRACKER MINIPACK GR 25 X DIABETICI</t>
  </si>
  <si>
    <t>PREPARATI E DOLCIUMI VARI</t>
  </si>
  <si>
    <t>MERENDINE TIPO KINDER BRIOCHES LATTE FERRERO T10(X12cf)</t>
  </si>
  <si>
    <t>LIEVITO TIPO  PANEANGELI conf. da  GR 16 X100 bs</t>
  </si>
  <si>
    <t>CONCHIGLIETTE RIGATE N.139 KG. 5 semola grano duro</t>
  </si>
  <si>
    <t>FARFALLE N. 54 KG. 5 semola grano duro</t>
  </si>
  <si>
    <t>SEDANINI RIGATI N. 181 KG 5 semola grano duro</t>
  </si>
  <si>
    <t>PIPETTE  RIGATE n. 133 KG. 5 semola grano duro</t>
  </si>
  <si>
    <t>PIPE RIGATE n. 136 KG. 5 semola grano duro</t>
  </si>
  <si>
    <t>FUSILLI N. 160 KG. 5  semola grano duro</t>
  </si>
  <si>
    <t>DITALINI RIGATI N.16 KG. 5 semola grano duro</t>
  </si>
  <si>
    <t>SPAGHETTI N. 5  KG. 5 semola grano duro</t>
  </si>
  <si>
    <t>STELLINE N 108 KG 5 semola grano duro</t>
  </si>
  <si>
    <t>MEZZE PENNE RIGATE kg 5 semola grano duro</t>
  </si>
  <si>
    <t>TEMPESTINA KG 5 N.101 semola grano duro</t>
  </si>
  <si>
    <t>CELENTANI N.62 KG.5 semola grano duro</t>
  </si>
  <si>
    <t xml:space="preserve">FILINI UOVO N.18 KG. 1 </t>
  </si>
  <si>
    <t>TAGLIATELLE ALL'UOVO  kg2</t>
  </si>
  <si>
    <t>GRANA PADANO MONO PORZIONE GR.5 GRATTUGGIATO</t>
  </si>
  <si>
    <t>GRANA PADANO 1/16 S/V 2.40c</t>
  </si>
  <si>
    <t>ROBIOLA SPALMABILE GR. 100</t>
  </si>
  <si>
    <t>ACQUA MINERALE FRIZZANTE LT 0,5</t>
  </si>
  <si>
    <t>ACQUA MINERALE NATURALE LT 0,5</t>
  </si>
  <si>
    <t>DOPPIO CONCENTRATO POMODORO  FT KG. 2,5</t>
  </si>
  <si>
    <t>LOACKER VANIGLIA sc 25 pz</t>
  </si>
  <si>
    <t>LOACKER CREMACACAO sc 25 pz</t>
  </si>
  <si>
    <t>Il sottoscritto_______________________________________________________________________</t>
  </si>
  <si>
    <t>nato a ________________________________il ___________________________________________</t>
  </si>
  <si>
    <t>residente a _______________________________________provincia di _______________________</t>
  </si>
  <si>
    <t>in Via_____________________________________________________________________________</t>
  </si>
  <si>
    <r>
      <t xml:space="preserve">nella sua qualità di </t>
    </r>
    <r>
      <rPr>
        <i/>
        <sz val="10"/>
        <rFont val="Arial"/>
        <family val="2"/>
      </rPr>
      <t>(barrare la casella che interessa)</t>
    </r>
  </si>
  <si>
    <t>a) Titolare</t>
  </si>
  <si>
    <t>b) Legale Rappresentante</t>
  </si>
  <si>
    <t>c) Procuratore speciale</t>
  </si>
  <si>
    <t>dell'Impresa ________________________________________________________________________</t>
  </si>
  <si>
    <t>con sede a _____________________________________provincia di__________________________</t>
  </si>
  <si>
    <t>partita iva__________________________________________________________________________</t>
  </si>
  <si>
    <r>
      <t>la quale partecipa alla gara in oggetto</t>
    </r>
    <r>
      <rPr>
        <i/>
        <sz val="10"/>
        <rFont val="Arial"/>
        <family val="2"/>
      </rPr>
      <t xml:space="preserve"> (barrare la casella che interessa)</t>
    </r>
  </si>
  <si>
    <t>a) In forma individuale</t>
  </si>
  <si>
    <r>
      <t xml:space="preserve">b) altra forma </t>
    </r>
    <r>
      <rPr>
        <i/>
        <sz val="10"/>
        <rFont val="Arial"/>
        <family val="2"/>
      </rPr>
      <t>(specificare)_____________________________________________________________</t>
    </r>
  </si>
  <si>
    <t>__________________________________________________________________________________</t>
  </si>
  <si>
    <t>si impegna ad adempiere a tutte le obbligazioni previste nel capitolato speciale, nel disciplinare di gara,</t>
  </si>
  <si>
    <t>negli allegati per la fornitura di generi alimentari vari (LOTTO N°1) dal 01/01/2016 al 31/12/2018 ed</t>
  </si>
  <si>
    <t xml:space="preserve">PROCEDURA APERTA PER LA </t>
  </si>
  <si>
    <t>FORNITURA DI GENERI ALIMENTARI VARI - LOTTO N°1</t>
  </si>
  <si>
    <t>FESA DI MAIALE CONG. (da kg.2 circa)</t>
  </si>
  <si>
    <t>NOCE BOVINO SV  CONG. (da kg.4 circa)</t>
  </si>
  <si>
    <t>PETTI DI POLLO GELO (3x1) - (4x1)</t>
  </si>
  <si>
    <t>SPECK I C S.V. (1/2)</t>
  </si>
  <si>
    <t>GRANA PADANO PORZIONATO GR. 100</t>
  </si>
  <si>
    <t>FILETTI PESCE PERSICO C 100/200 GELO</t>
  </si>
  <si>
    <t>BROCCOLI GELO S/GAMBO DA 2,5 KG</t>
  </si>
  <si>
    <t>GELATINA IN POLVERE DA 1 KG. (ADDENSANTE ALIMENTARE) SENZA GLUTINE (NEUTRA)</t>
  </si>
  <si>
    <t>SOVRACOSCIA TACCHINO SENZA OSSO E SENZA PELLE CONG.</t>
  </si>
  <si>
    <t>SOVRACOSCE DI POLLO CONG.(SOTTOCOSCE)</t>
  </si>
  <si>
    <t>Data_____________________________</t>
  </si>
  <si>
    <t>OGGETTO: Elenco prodotti - Lotto n°1 - DOCUMENTAZIONE TECNICA</t>
  </si>
  <si>
    <t>ELENCA LE CARATTERISTICHE RICHIESTE</t>
  </si>
  <si>
    <t>dei seguenti prodotti offerti:</t>
  </si>
  <si>
    <t>NOTA BENE:</t>
  </si>
  <si>
    <t xml:space="preserve">IL presente elenco deve essere sottoscritto dal legale rappresentante dell’operatore economico concorrente in forma singola o del Consorzio di cui all’art. 34, comma 1 lett. b) e c) del Codice Contratti, ovvero dal legale rappresentante dell’impresa capogruppo in caso di RTI o Consorzio già costituito, ovvero ancora nel caso di RTI o Consorzio da costituire, da tutti i legali rappresentanti delle imprese costituenti il futuro raggruppamento temporaneo o consorzio.
Il documento dovrà essere siglato in ogni pagina e firmato per esteso nell’ultima. 
</t>
  </si>
  <si>
    <t>TIPO DI CONFEZIONE</t>
  </si>
  <si>
    <t>NOTE AL PRODOTTO (DOP, IGP, STG, BIO, ecc)</t>
  </si>
  <si>
    <t>PROSECCO MASCHIO SPUMANTE BOT. LT. 0,750</t>
  </si>
  <si>
    <t>TORTA DOLCE LIMONE 600GR</t>
  </si>
  <si>
    <t>TORTA MANDORLE 600GR</t>
  </si>
  <si>
    <t>TORTA DOLCE PARADISO 500GR</t>
  </si>
  <si>
    <t>TORTA DOLCE CIOCCOLATO 600GR</t>
  </si>
  <si>
    <t>INFUSO CILIEGIA in cf da 20 filtri</t>
  </si>
  <si>
    <t>INFUSO KARKADE'  in cf da 20 filtri</t>
  </si>
  <si>
    <t>INFUSO MELE/POMPADOUR   in cf. da 20 filtri</t>
  </si>
  <si>
    <t>INFUSO MIRTILLO in cf. da 20 filtri</t>
  </si>
  <si>
    <t>INFUSO ROSA CANINA   in cf da 20 filtri</t>
  </si>
  <si>
    <t>INFUSO SEMI DI FINOCCHIO in cf. da 20 filtri</t>
  </si>
  <si>
    <t>INFUSO TROPICAL in cf. da 20 filtri</t>
  </si>
  <si>
    <t>CREMA DI POLLO DA GR.380</t>
  </si>
  <si>
    <t>PUREA DI MELE KG. 5</t>
  </si>
  <si>
    <t>LA DITTA (timbro e firma leggibile)</t>
  </si>
  <si>
    <t>Modello n°12</t>
  </si>
  <si>
    <t>CAMPIONE da consegnare successivamente</t>
  </si>
  <si>
    <t>CAFFE' 100% ARABICA MACINATO  KG.1</t>
  </si>
  <si>
    <t>FAGIOLINI EXTRA FINI 2,5kg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</si>
</sst>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_-[$€-410]\ * #,##0.00_-;\-[$€-410]\ * #,##0.00_-;_-[$€-410]\ * &quot;-&quot;??_-;_-@_-"/>
    <numFmt numFmtId="185" formatCode="&quot;€&quot;\ #,##0.00"/>
    <numFmt numFmtId="186" formatCode="[$€-2]\ #,##0.00"/>
    <numFmt numFmtId="187" formatCode="[$€-410]\ #,##0.00;\-[$€-410]\ #,##0.00"/>
    <numFmt numFmtId="188" formatCode="&quot;Sì&quot;;&quot;Sì&quot;;&quot;No&quot;"/>
    <numFmt numFmtId="189" formatCode="&quot;Vero&quot;;&quot;Vero&quot;;&quot;Falso&quot;"/>
    <numFmt numFmtId="190" formatCode="&quot;Attivo&quot;;&quot;Attivo&quot;;&quot;Inattivo&quot;"/>
    <numFmt numFmtId="191" formatCode="[$€-2]\ #.##000_);[Red]\([$€-2]\ #.##000\)"/>
  </numFmts>
  <fonts count="54">
    <font>
      <sz val="10"/>
      <name val="Arial"/>
      <family val="0"/>
    </font>
    <font>
      <u val="single"/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1"/>
      <color indexed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"/>
      <family val="2"/>
    </font>
    <font>
      <b/>
      <sz val="11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12"/>
      <color rgb="FFFF0000"/>
      <name val="Arial"/>
      <family val="2"/>
    </font>
    <font>
      <b/>
      <sz val="11"/>
      <color theme="4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0" borderId="2" applyNumberFormat="0" applyFill="0" applyAlignment="0" applyProtection="0"/>
    <xf numFmtId="0" fontId="38" fillId="20" borderId="3" applyNumberFormat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44" fontId="0" fillId="0" borderId="0" applyFont="0" applyFill="0" applyBorder="0" applyAlignment="0" applyProtection="0"/>
    <xf numFmtId="0" fontId="3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8" borderId="0" applyNumberFormat="0" applyBorder="0" applyAlignment="0" applyProtection="0"/>
    <xf numFmtId="0" fontId="7" fillId="0" borderId="0">
      <alignment/>
      <protection/>
    </xf>
    <xf numFmtId="0" fontId="0" fillId="29" borderId="4" applyNumberFormat="0" applyFont="0" applyAlignment="0" applyProtection="0"/>
    <xf numFmtId="0" fontId="41" fillId="19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3" fontId="0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horizontal="right"/>
      <protection/>
    </xf>
    <xf numFmtId="3" fontId="0" fillId="32" borderId="10" xfId="0" applyNumberFormat="1" applyFont="1" applyFill="1" applyBorder="1" applyAlignment="1" applyProtection="1">
      <alignment/>
      <protection locked="0"/>
    </xf>
    <xf numFmtId="3" fontId="0" fillId="32" borderId="11" xfId="0" applyNumberFormat="1" applyFont="1" applyFill="1" applyBorder="1" applyAlignment="1" applyProtection="1">
      <alignment/>
      <protection locked="0"/>
    </xf>
    <xf numFmtId="3" fontId="0" fillId="32" borderId="12" xfId="0" applyNumberFormat="1" applyFont="1" applyFill="1" applyBorder="1" applyAlignment="1" applyProtection="1">
      <alignment/>
      <protection locked="0"/>
    </xf>
    <xf numFmtId="0" fontId="4" fillId="32" borderId="13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 locked="0"/>
    </xf>
    <xf numFmtId="0" fontId="6" fillId="33" borderId="13" xfId="47" applyFont="1" applyFill="1" applyBorder="1" applyAlignment="1" applyProtection="1">
      <alignment horizontal="justify" wrapText="1"/>
      <protection locked="0"/>
    </xf>
    <xf numFmtId="0" fontId="6" fillId="0" borderId="13" xfId="47" applyFont="1" applyFill="1" applyBorder="1" applyAlignment="1" applyProtection="1">
      <alignment horizontal="right" wrapText="1"/>
      <protection/>
    </xf>
    <xf numFmtId="0" fontId="0" fillId="1" borderId="13" xfId="0" applyFill="1" applyBorder="1" applyAlignment="1" applyProtection="1">
      <alignment/>
      <protection/>
    </xf>
    <xf numFmtId="0" fontId="6" fillId="0" borderId="0" xfId="47" applyFont="1" applyFill="1" applyAlignment="1" applyProtection="1">
      <alignment horizontal="justify" wrapText="1"/>
      <protection/>
    </xf>
    <xf numFmtId="0" fontId="6" fillId="0" borderId="0" xfId="47" applyFont="1" applyFill="1" applyAlignment="1" applyProtection="1">
      <alignment horizontal="justify" wrapText="1"/>
      <protection locked="0"/>
    </xf>
    <xf numFmtId="0" fontId="6" fillId="0" borderId="0" xfId="47" applyFont="1" applyFill="1" applyAlignment="1" applyProtection="1">
      <alignment horizontal="right" wrapText="1"/>
      <protection/>
    </xf>
    <xf numFmtId="0" fontId="8" fillId="0" borderId="0" xfId="0" applyFont="1" applyAlignment="1" applyProtection="1">
      <alignment/>
      <protection/>
    </xf>
    <xf numFmtId="0" fontId="5" fillId="0" borderId="0" xfId="47" applyFont="1" applyFill="1" applyAlignment="1" applyProtection="1">
      <alignment horizontal="center" wrapText="1"/>
      <protection locked="0"/>
    </xf>
    <xf numFmtId="0" fontId="3" fillId="0" borderId="0" xfId="47" applyFont="1" applyFill="1" applyAlignment="1" applyProtection="1">
      <alignment horizontal="center" wrapText="1"/>
      <protection locked="0"/>
    </xf>
    <xf numFmtId="0" fontId="6" fillId="0" borderId="0" xfId="47" applyFont="1" applyFill="1" applyBorder="1" applyAlignment="1" applyProtection="1">
      <alignment horizontal="justify" wrapText="1"/>
      <protection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6" fillId="0" borderId="0" xfId="47" applyFont="1" applyFill="1" applyBorder="1" applyAlignment="1" applyProtection="1">
      <alignment horizontal="right" wrapText="1"/>
      <protection/>
    </xf>
    <xf numFmtId="0" fontId="6" fillId="0" borderId="0" xfId="47" applyFont="1" applyFill="1" applyBorder="1" applyAlignment="1" applyProtection="1">
      <alignment horizontal="justify" wrapText="1"/>
      <protection locked="0"/>
    </xf>
    <xf numFmtId="0" fontId="0" fillId="0" borderId="0" xfId="0" applyFill="1" applyBorder="1" applyAlignment="1" applyProtection="1">
      <alignment/>
      <protection/>
    </xf>
    <xf numFmtId="0" fontId="51" fillId="0" borderId="13" xfId="47" applyFont="1" applyFill="1" applyBorder="1" applyAlignment="1" applyProtection="1">
      <alignment horizontal="justify" wrapText="1"/>
      <protection/>
    </xf>
    <xf numFmtId="0" fontId="6" fillId="0" borderId="13" xfId="47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3" fontId="0" fillId="32" borderId="14" xfId="0" applyNumberFormat="1" applyFont="1" applyFill="1" applyBorder="1" applyAlignment="1" applyProtection="1">
      <alignment horizontal="center"/>
      <protection locked="0"/>
    </xf>
    <xf numFmtId="3" fontId="0" fillId="32" borderId="15" xfId="0" applyNumberFormat="1" applyFont="1" applyFill="1" applyBorder="1" applyAlignment="1" applyProtection="1">
      <alignment horizontal="center"/>
      <protection locked="0"/>
    </xf>
    <xf numFmtId="3" fontId="0" fillId="32" borderId="16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47" applyFont="1" applyFill="1" applyAlignment="1" applyProtection="1">
      <alignment horizontal="center" wrapText="1"/>
      <protection/>
    </xf>
    <xf numFmtId="0" fontId="6" fillId="0" borderId="0" xfId="47" applyFont="1" applyFill="1" applyBorder="1" applyAlignment="1" applyProtection="1">
      <alignment horizontal="center" wrapText="1"/>
      <protection/>
    </xf>
    <xf numFmtId="3" fontId="1" fillId="0" borderId="0" xfId="0" applyNumberFormat="1" applyFont="1" applyFill="1" applyBorder="1" applyAlignment="1" applyProtection="1">
      <alignment horizontal="left"/>
      <protection locked="0"/>
    </xf>
    <xf numFmtId="3" fontId="52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0" fontId="6" fillId="0" borderId="13" xfId="47" applyFont="1" applyFill="1" applyBorder="1" applyAlignment="1" applyProtection="1">
      <alignment horizontal="center" wrapText="1"/>
      <protection/>
    </xf>
    <xf numFmtId="0" fontId="10" fillId="0" borderId="0" xfId="47" applyFont="1" applyFill="1" applyAlignment="1" applyProtection="1">
      <alignment horizontal="center" wrapText="1"/>
      <protection/>
    </xf>
    <xf numFmtId="0" fontId="51" fillId="0" borderId="0" xfId="47" applyFont="1" applyFill="1" applyBorder="1" applyAlignment="1" applyProtection="1">
      <alignment horizontal="justify" wrapText="1"/>
      <protection/>
    </xf>
    <xf numFmtId="0" fontId="9" fillId="0" borderId="0" xfId="47" applyFont="1" applyFill="1" applyBorder="1" applyAlignment="1" applyProtection="1">
      <alignment horizontal="justify" wrapText="1"/>
      <protection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0" fillId="0" borderId="0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1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14" fillId="0" borderId="0" xfId="47" applyFont="1" applyFill="1" applyBorder="1" applyAlignment="1" applyProtection="1">
      <alignment horizontal="center" wrapText="1"/>
      <protection/>
    </xf>
    <xf numFmtId="0" fontId="4" fillId="34" borderId="13" xfId="0" applyFont="1" applyFill="1" applyBorder="1" applyAlignment="1" applyProtection="1">
      <alignment horizontal="center" vertical="center" wrapText="1"/>
      <protection/>
    </xf>
    <xf numFmtId="0" fontId="6" fillId="0" borderId="0" xfId="47" applyFont="1" applyFill="1" applyBorder="1" applyAlignment="1" applyProtection="1">
      <alignment horizontal="center" wrapText="1"/>
      <protection locked="0"/>
    </xf>
    <xf numFmtId="0" fontId="0" fillId="0" borderId="0" xfId="0" applyFill="1" applyBorder="1" applyAlignment="1">
      <alignment/>
    </xf>
    <xf numFmtId="0" fontId="0" fillId="0" borderId="0" xfId="0" applyFont="1" applyBorder="1" applyAlignment="1" applyProtection="1">
      <alignment horizontal="right"/>
      <protection locked="0"/>
    </xf>
    <xf numFmtId="0" fontId="3" fillId="0" borderId="0" xfId="0" applyFont="1" applyAlignment="1">
      <alignment/>
    </xf>
    <xf numFmtId="44" fontId="6" fillId="33" borderId="13" xfId="47" applyNumberFormat="1" applyFont="1" applyFill="1" applyBorder="1" applyAlignment="1" applyProtection="1">
      <alignment horizontal="justify" wrapText="1"/>
      <protection locked="0"/>
    </xf>
    <xf numFmtId="0" fontId="6" fillId="0" borderId="0" xfId="47" applyFont="1" applyFill="1" applyBorder="1" applyAlignment="1" applyProtection="1">
      <alignment horizontal="center" wrapText="1"/>
      <protection locked="0"/>
    </xf>
    <xf numFmtId="0" fontId="6" fillId="0" borderId="0" xfId="47" applyFont="1" applyFill="1" applyAlignment="1" applyProtection="1">
      <alignment horizontal="center" wrapText="1"/>
      <protection locked="0"/>
    </xf>
    <xf numFmtId="0" fontId="0" fillId="0" borderId="0" xfId="0" applyFill="1" applyBorder="1" applyAlignment="1">
      <alignment horizontal="center"/>
    </xf>
    <xf numFmtId="0" fontId="0" fillId="0" borderId="17" xfId="0" applyFont="1" applyBorder="1" applyAlignment="1" applyProtection="1">
      <alignment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/>
    </xf>
    <xf numFmtId="0" fontId="53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3" fontId="0" fillId="0" borderId="18" xfId="0" applyNumberFormat="1" applyFont="1" applyFill="1" applyBorder="1" applyAlignment="1" applyProtection="1">
      <alignment horizontal="left" wrapText="1"/>
      <protection locked="0"/>
    </xf>
    <xf numFmtId="3" fontId="0" fillId="0" borderId="19" xfId="0" applyNumberFormat="1" applyFont="1" applyFill="1" applyBorder="1" applyAlignment="1" applyProtection="1">
      <alignment horizontal="left" wrapText="1"/>
      <protection locked="0"/>
    </xf>
    <xf numFmtId="3" fontId="0" fillId="0" borderId="20" xfId="0" applyNumberFormat="1" applyFont="1" applyFill="1" applyBorder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center"/>
      <protection locked="0"/>
    </xf>
    <xf numFmtId="3" fontId="52" fillId="0" borderId="21" xfId="0" applyNumberFormat="1" applyFont="1" applyFill="1" applyBorder="1" applyAlignment="1" applyProtection="1">
      <alignment horizontal="center"/>
      <protection locked="0"/>
    </xf>
    <xf numFmtId="3" fontId="52" fillId="0" borderId="22" xfId="0" applyNumberFormat="1" applyFont="1" applyFill="1" applyBorder="1" applyAlignment="1" applyProtection="1">
      <alignment horizontal="center"/>
      <protection locked="0"/>
    </xf>
    <xf numFmtId="3" fontId="52" fillId="0" borderId="23" xfId="0" applyNumberFormat="1" applyFont="1" applyFill="1" applyBorder="1" applyAlignment="1" applyProtection="1">
      <alignment horizontal="center"/>
      <protection locked="0"/>
    </xf>
    <xf numFmtId="3" fontId="52" fillId="0" borderId="24" xfId="0" applyNumberFormat="1" applyFont="1" applyFill="1" applyBorder="1" applyAlignment="1" applyProtection="1">
      <alignment horizontal="center"/>
      <protection locked="0"/>
    </xf>
    <xf numFmtId="3" fontId="52" fillId="0" borderId="17" xfId="0" applyNumberFormat="1" applyFont="1" applyFill="1" applyBorder="1" applyAlignment="1" applyProtection="1">
      <alignment horizontal="center"/>
      <protection locked="0"/>
    </xf>
    <xf numFmtId="3" fontId="52" fillId="0" borderId="25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left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8515625" style="41" customWidth="1"/>
    <col min="2" max="2" width="39.28125" style="0" customWidth="1"/>
    <col min="3" max="3" width="25.7109375" style="0" customWidth="1"/>
    <col min="4" max="4" width="6.8515625" style="41" customWidth="1"/>
    <col min="5" max="5" width="10.28125" style="0" bestFit="1" customWidth="1"/>
    <col min="6" max="6" width="10.00390625" style="0" customWidth="1"/>
    <col min="7" max="7" width="19.00390625" style="0" customWidth="1"/>
    <col min="8" max="8" width="25.00390625" style="0" customWidth="1"/>
    <col min="9" max="9" width="12.140625" style="0" customWidth="1"/>
    <col min="11" max="11" width="11.8515625" style="0" customWidth="1"/>
  </cols>
  <sheetData>
    <row r="1" spans="1:7" ht="12.75">
      <c r="A1" s="40"/>
      <c r="B1" s="1"/>
      <c r="C1" s="2"/>
      <c r="D1" s="38"/>
      <c r="E1" s="3"/>
      <c r="F1" s="29"/>
      <c r="G1" s="2"/>
    </row>
    <row r="2" spans="2:7" ht="13.5" thickBot="1">
      <c r="B2" s="50" t="s">
        <v>0</v>
      </c>
      <c r="C2" s="5"/>
      <c r="D2" s="39"/>
      <c r="E2" s="6"/>
      <c r="F2" s="30"/>
      <c r="G2" s="2"/>
    </row>
    <row r="3" spans="1:7" ht="12.75">
      <c r="A3" s="44"/>
      <c r="B3" s="7"/>
      <c r="C3" s="5"/>
      <c r="D3" s="39"/>
      <c r="E3" s="6"/>
      <c r="F3" s="31"/>
      <c r="G3" s="2"/>
    </row>
    <row r="4" spans="1:7" ht="12.75">
      <c r="A4" s="45"/>
      <c r="B4" s="8"/>
      <c r="C4" s="5"/>
      <c r="D4" s="39"/>
      <c r="E4" s="6"/>
      <c r="F4" s="32"/>
      <c r="G4" s="2"/>
    </row>
    <row r="5" spans="1:7" ht="15">
      <c r="A5" s="45"/>
      <c r="B5" s="8"/>
      <c r="C5" s="5"/>
      <c r="D5" s="39"/>
      <c r="E5" s="6"/>
      <c r="F5" s="30"/>
      <c r="G5" s="81" t="s">
        <v>393</v>
      </c>
    </row>
    <row r="6" spans="1:6" ht="12.75">
      <c r="A6" s="45"/>
      <c r="B6" s="8"/>
      <c r="C6" s="5"/>
      <c r="D6" s="39"/>
      <c r="E6" s="6"/>
      <c r="F6" s="6"/>
    </row>
    <row r="7" spans="1:6" ht="12.75">
      <c r="A7" s="45"/>
      <c r="B7" s="8"/>
      <c r="C7" s="5"/>
      <c r="D7" s="38"/>
      <c r="E7" s="3"/>
      <c r="F7" s="3"/>
    </row>
    <row r="8" spans="1:7" ht="12.75">
      <c r="A8" s="45"/>
      <c r="B8" s="8"/>
      <c r="C8" s="5"/>
      <c r="D8" s="38"/>
      <c r="E8" s="3"/>
      <c r="F8" s="3"/>
      <c r="G8" s="2"/>
    </row>
    <row r="9" spans="1:7" ht="13.5" thickBot="1">
      <c r="A9" s="46"/>
      <c r="B9" s="9"/>
      <c r="C9" s="5"/>
      <c r="D9" s="38"/>
      <c r="E9" s="3"/>
      <c r="F9" s="3"/>
      <c r="G9" s="2"/>
    </row>
    <row r="10" spans="1:7" ht="12.75">
      <c r="A10" s="47"/>
      <c r="B10" s="4"/>
      <c r="C10" s="5"/>
      <c r="D10" s="38"/>
      <c r="E10" s="3"/>
      <c r="F10" s="3"/>
      <c r="G10" s="2"/>
    </row>
    <row r="11" spans="1:7" ht="12.75">
      <c r="A11" s="47"/>
      <c r="B11" s="4"/>
      <c r="C11" s="5"/>
      <c r="D11" s="38"/>
      <c r="E11" s="3"/>
      <c r="F11" s="3"/>
      <c r="G11" s="2"/>
    </row>
    <row r="12" spans="1:7" ht="15.75">
      <c r="A12" s="47"/>
      <c r="B12" s="88" t="s">
        <v>358</v>
      </c>
      <c r="C12" s="89"/>
      <c r="D12" s="89"/>
      <c r="E12" s="90"/>
      <c r="F12" s="3"/>
      <c r="G12" s="2"/>
    </row>
    <row r="13" spans="1:7" ht="15.75">
      <c r="A13" s="47"/>
      <c r="B13" s="91" t="s">
        <v>359</v>
      </c>
      <c r="C13" s="92"/>
      <c r="D13" s="92"/>
      <c r="E13" s="93"/>
      <c r="F13" s="3"/>
      <c r="G13" s="2"/>
    </row>
    <row r="14" spans="1:7" ht="15.75">
      <c r="A14" s="47"/>
      <c r="B14" s="51"/>
      <c r="C14" s="5"/>
      <c r="D14" s="38"/>
      <c r="E14" s="3"/>
      <c r="F14" s="3"/>
      <c r="G14" s="2"/>
    </row>
    <row r="15" spans="1:7" ht="15.75">
      <c r="A15" s="47"/>
      <c r="B15" s="51" t="s">
        <v>371</v>
      </c>
      <c r="C15" s="5"/>
      <c r="D15" s="38"/>
      <c r="E15" s="3"/>
      <c r="F15" s="3"/>
      <c r="G15" s="2"/>
    </row>
    <row r="16" spans="1:7" ht="15.75">
      <c r="A16" s="47"/>
      <c r="B16" s="51"/>
      <c r="C16" s="5"/>
      <c r="D16" s="38"/>
      <c r="E16" s="3"/>
      <c r="F16" s="3"/>
      <c r="G16" s="2"/>
    </row>
    <row r="17" spans="1:7" ht="12.75">
      <c r="A17" s="47"/>
      <c r="B17" t="s">
        <v>341</v>
      </c>
      <c r="D17"/>
      <c r="E17" s="3"/>
      <c r="F17" s="3"/>
      <c r="G17" s="2"/>
    </row>
    <row r="18" spans="1:7" ht="12.75">
      <c r="A18" s="47"/>
      <c r="B18" t="s">
        <v>342</v>
      </c>
      <c r="D18"/>
      <c r="E18" s="3"/>
      <c r="F18" s="3"/>
      <c r="G18" s="2"/>
    </row>
    <row r="19" spans="1:7" ht="12.75">
      <c r="A19" s="47"/>
      <c r="B19" t="s">
        <v>343</v>
      </c>
      <c r="D19"/>
      <c r="E19" s="3"/>
      <c r="F19" s="3"/>
      <c r="G19" s="2"/>
    </row>
    <row r="20" spans="1:7" ht="12.75">
      <c r="A20" s="47"/>
      <c r="B20" t="s">
        <v>344</v>
      </c>
      <c r="D20"/>
      <c r="E20" s="3"/>
      <c r="F20" s="3"/>
      <c r="G20" s="2"/>
    </row>
    <row r="21" spans="1:7" ht="12.75">
      <c r="A21" s="47"/>
      <c r="B21" t="s">
        <v>345</v>
      </c>
      <c r="D21"/>
      <c r="E21" s="3"/>
      <c r="F21" s="3"/>
      <c r="G21" s="2"/>
    </row>
    <row r="22" spans="1:7" ht="12.75">
      <c r="A22" s="47"/>
      <c r="B22" t="s">
        <v>346</v>
      </c>
      <c r="D22"/>
      <c r="E22" s="3"/>
      <c r="F22" s="3"/>
      <c r="G22" s="2"/>
    </row>
    <row r="23" spans="1:7" ht="12.75">
      <c r="A23" s="47"/>
      <c r="B23" t="s">
        <v>347</v>
      </c>
      <c r="D23"/>
      <c r="E23" s="3"/>
      <c r="F23" s="3"/>
      <c r="G23" s="2"/>
    </row>
    <row r="24" spans="1:7" ht="12.75">
      <c r="A24" s="47"/>
      <c r="B24" t="s">
        <v>348</v>
      </c>
      <c r="D24"/>
      <c r="E24" s="3"/>
      <c r="F24" s="3"/>
      <c r="G24" s="2"/>
    </row>
    <row r="25" spans="1:7" ht="12.75">
      <c r="A25" s="47"/>
      <c r="B25" t="s">
        <v>349</v>
      </c>
      <c r="D25"/>
      <c r="E25" s="3"/>
      <c r="F25" s="3"/>
      <c r="G25" s="2"/>
    </row>
    <row r="26" spans="1:7" ht="12.75">
      <c r="A26" s="47"/>
      <c r="B26" t="s">
        <v>350</v>
      </c>
      <c r="D26"/>
      <c r="E26" s="3"/>
      <c r="F26" s="3"/>
      <c r="G26" s="2"/>
    </row>
    <row r="27" spans="1:7" ht="12.75">
      <c r="A27" s="47"/>
      <c r="B27" t="s">
        <v>344</v>
      </c>
      <c r="D27"/>
      <c r="E27" s="3"/>
      <c r="F27" s="3"/>
      <c r="G27" s="2"/>
    </row>
    <row r="28" spans="1:7" ht="12.75">
      <c r="A28" s="47"/>
      <c r="B28" t="s">
        <v>351</v>
      </c>
      <c r="D28"/>
      <c r="E28" s="3"/>
      <c r="F28" s="3"/>
      <c r="G28" s="2"/>
    </row>
    <row r="29" spans="1:7" ht="12.75">
      <c r="A29" s="47"/>
      <c r="B29" t="s">
        <v>352</v>
      </c>
      <c r="D29"/>
      <c r="E29" s="3"/>
      <c r="F29" s="3"/>
      <c r="G29" s="2"/>
    </row>
    <row r="30" spans="1:7" ht="12.75">
      <c r="A30" s="47"/>
      <c r="B30" t="s">
        <v>353</v>
      </c>
      <c r="D30"/>
      <c r="E30" s="3"/>
      <c r="F30" s="3"/>
      <c r="G30" s="2"/>
    </row>
    <row r="31" spans="1:7" ht="12.75">
      <c r="A31" s="47"/>
      <c r="B31" s="58" t="s">
        <v>354</v>
      </c>
      <c r="D31"/>
      <c r="E31" s="3"/>
      <c r="F31" s="3"/>
      <c r="G31" s="2"/>
    </row>
    <row r="32" spans="1:7" ht="12.75">
      <c r="A32" s="47"/>
      <c r="B32" t="s">
        <v>355</v>
      </c>
      <c r="D32"/>
      <c r="E32" s="3"/>
      <c r="F32" s="3"/>
      <c r="G32" s="2"/>
    </row>
    <row r="33" spans="1:7" ht="12.75">
      <c r="A33" s="47"/>
      <c r="B33" t="s">
        <v>355</v>
      </c>
      <c r="D33"/>
      <c r="E33" s="3"/>
      <c r="F33" s="3"/>
      <c r="G33" s="2"/>
    </row>
    <row r="34" spans="1:7" ht="12.75">
      <c r="A34" s="47"/>
      <c r="B34" t="s">
        <v>355</v>
      </c>
      <c r="D34"/>
      <c r="E34" s="3"/>
      <c r="F34" s="3"/>
      <c r="G34" s="2"/>
    </row>
    <row r="35" spans="1:7" ht="12.75">
      <c r="A35" s="47"/>
      <c r="B35" t="s">
        <v>355</v>
      </c>
      <c r="D35"/>
      <c r="E35" s="3"/>
      <c r="F35" s="3"/>
      <c r="G35" s="2"/>
    </row>
    <row r="36" spans="1:7" ht="12.75">
      <c r="A36" s="47"/>
      <c r="B36" s="58" t="s">
        <v>356</v>
      </c>
      <c r="D36"/>
      <c r="E36" s="3"/>
      <c r="F36" s="3"/>
      <c r="G36" s="2"/>
    </row>
    <row r="37" spans="1:7" ht="12.75">
      <c r="A37" s="47"/>
      <c r="B37" s="58" t="s">
        <v>357</v>
      </c>
      <c r="D37"/>
      <c r="E37" s="3"/>
      <c r="F37" s="3"/>
      <c r="G37" s="2"/>
    </row>
    <row r="38" spans="1:7" ht="18">
      <c r="A38" s="47"/>
      <c r="B38" s="83" t="s">
        <v>372</v>
      </c>
      <c r="C38" s="83"/>
      <c r="D38" s="83"/>
      <c r="E38" s="83"/>
      <c r="F38" s="83"/>
      <c r="G38" s="2"/>
    </row>
    <row r="39" spans="1:7" ht="12.75">
      <c r="A39" s="47"/>
      <c r="B39" s="52" t="s">
        <v>373</v>
      </c>
      <c r="C39" s="5"/>
      <c r="D39" s="38"/>
      <c r="E39" s="3"/>
      <c r="F39" s="3"/>
      <c r="G39" s="2"/>
    </row>
    <row r="40" spans="1:7" ht="12.75">
      <c r="A40" s="47"/>
      <c r="B40" s="4"/>
      <c r="C40" s="5"/>
      <c r="D40" s="38"/>
      <c r="E40" s="3"/>
      <c r="F40" s="3"/>
      <c r="G40" s="2"/>
    </row>
    <row r="41" spans="1:7" ht="12.75">
      <c r="A41" s="11"/>
      <c r="B41" s="11"/>
      <c r="C41" s="12"/>
      <c r="D41" s="11"/>
      <c r="E41" s="13"/>
      <c r="F41" s="13"/>
      <c r="G41" s="11"/>
    </row>
    <row r="42" spans="1:11" ht="45">
      <c r="A42" s="10"/>
      <c r="B42" s="10" t="s">
        <v>1</v>
      </c>
      <c r="C42" s="10" t="s">
        <v>2</v>
      </c>
      <c r="D42" s="10" t="s">
        <v>3</v>
      </c>
      <c r="E42" s="10" t="s">
        <v>4</v>
      </c>
      <c r="F42" s="10" t="s">
        <v>5</v>
      </c>
      <c r="G42" s="10" t="s">
        <v>376</v>
      </c>
      <c r="H42" s="10" t="s">
        <v>377</v>
      </c>
      <c r="I42" s="10" t="s">
        <v>301</v>
      </c>
      <c r="J42" s="10" t="s">
        <v>6</v>
      </c>
      <c r="K42" s="10" t="s">
        <v>394</v>
      </c>
    </row>
    <row r="43" spans="1:11" ht="12.75">
      <c r="A43" s="11"/>
      <c r="B43" s="11"/>
      <c r="C43" s="12"/>
      <c r="D43" s="11"/>
      <c r="E43" s="13"/>
      <c r="F43" s="13"/>
      <c r="G43" s="12"/>
      <c r="H43" s="12"/>
      <c r="I43" s="12"/>
      <c r="J43" s="11"/>
      <c r="K43" s="11"/>
    </row>
    <row r="44" spans="1:11" ht="15">
      <c r="A44" s="38"/>
      <c r="B44" s="54" t="s">
        <v>7</v>
      </c>
      <c r="C44" s="15"/>
      <c r="D44" s="38"/>
      <c r="E44" s="3"/>
      <c r="F44" s="3"/>
      <c r="G44" s="40"/>
      <c r="H44" s="1"/>
      <c r="I44" s="1"/>
      <c r="J44" s="2"/>
      <c r="K44" s="2"/>
    </row>
    <row r="45" spans="1:11" ht="12.75">
      <c r="A45" s="38"/>
      <c r="B45" s="14"/>
      <c r="C45" s="15"/>
      <c r="D45" s="38"/>
      <c r="E45" s="3"/>
      <c r="F45" s="3"/>
      <c r="G45" s="40"/>
      <c r="H45" s="1"/>
      <c r="I45" s="1"/>
      <c r="J45" s="2"/>
      <c r="K45" s="2"/>
    </row>
    <row r="46" spans="1:11" ht="28.5" customHeight="1">
      <c r="A46" s="37">
        <v>1</v>
      </c>
      <c r="B46" s="36" t="s">
        <v>9</v>
      </c>
      <c r="C46" s="16"/>
      <c r="D46" s="37" t="s">
        <v>10</v>
      </c>
      <c r="E46" s="17">
        <v>16128</v>
      </c>
      <c r="F46" s="17">
        <f aca="true" t="shared" si="0" ref="F46:F76">E46*3</f>
        <v>48384</v>
      </c>
      <c r="G46" s="74"/>
      <c r="H46" s="74"/>
      <c r="I46" s="18"/>
      <c r="J46" s="18"/>
      <c r="K46" s="18"/>
    </row>
    <row r="47" spans="1:11" ht="28.5" customHeight="1">
      <c r="A47" s="37">
        <f>A46+1</f>
        <v>2</v>
      </c>
      <c r="B47" s="36" t="s">
        <v>11</v>
      </c>
      <c r="C47" s="16"/>
      <c r="D47" s="37" t="s">
        <v>10</v>
      </c>
      <c r="E47" s="17">
        <v>48</v>
      </c>
      <c r="F47" s="17">
        <f t="shared" si="0"/>
        <v>144</v>
      </c>
      <c r="G47" s="74"/>
      <c r="H47" s="74"/>
      <c r="I47" s="18"/>
      <c r="J47" s="18"/>
      <c r="K47" s="18"/>
    </row>
    <row r="48" spans="1:11" ht="28.5" customHeight="1">
      <c r="A48" s="37">
        <f aca="true" t="shared" si="1" ref="A48:A76">A47+1</f>
        <v>3</v>
      </c>
      <c r="B48" s="36" t="s">
        <v>336</v>
      </c>
      <c r="C48" s="16"/>
      <c r="D48" s="37" t="s">
        <v>10</v>
      </c>
      <c r="E48" s="17">
        <f>480*12</f>
        <v>5760</v>
      </c>
      <c r="F48" s="17">
        <f t="shared" si="0"/>
        <v>17280</v>
      </c>
      <c r="G48" s="74"/>
      <c r="H48" s="74"/>
      <c r="I48" s="18"/>
      <c r="J48" s="18"/>
      <c r="K48" s="18"/>
    </row>
    <row r="49" spans="1:11" ht="28.5" customHeight="1">
      <c r="A49" s="37">
        <f t="shared" si="1"/>
        <v>4</v>
      </c>
      <c r="B49" s="36" t="s">
        <v>337</v>
      </c>
      <c r="C49" s="16"/>
      <c r="D49" s="37" t="s">
        <v>10</v>
      </c>
      <c r="E49" s="17">
        <f>120*12</f>
        <v>1440</v>
      </c>
      <c r="F49" s="17">
        <f t="shared" si="0"/>
        <v>4320</v>
      </c>
      <c r="G49" s="74"/>
      <c r="H49" s="74"/>
      <c r="I49" s="18"/>
      <c r="J49" s="18"/>
      <c r="K49" s="18"/>
    </row>
    <row r="50" spans="1:11" ht="28.5" customHeight="1">
      <c r="A50" s="37">
        <f t="shared" si="1"/>
        <v>5</v>
      </c>
      <c r="B50" s="36" t="s">
        <v>243</v>
      </c>
      <c r="C50" s="16"/>
      <c r="D50" s="37" t="s">
        <v>78</v>
      </c>
      <c r="E50" s="17">
        <v>192</v>
      </c>
      <c r="F50" s="17">
        <f t="shared" si="0"/>
        <v>576</v>
      </c>
      <c r="G50" s="74"/>
      <c r="H50" s="74"/>
      <c r="I50" s="18"/>
      <c r="J50" s="18"/>
      <c r="K50" s="18"/>
    </row>
    <row r="51" spans="1:11" ht="28.5" customHeight="1">
      <c r="A51" s="37">
        <f t="shared" si="1"/>
        <v>6</v>
      </c>
      <c r="B51" s="36" t="s">
        <v>238</v>
      </c>
      <c r="C51" s="16"/>
      <c r="D51" s="37" t="s">
        <v>10</v>
      </c>
      <c r="E51" s="17">
        <v>216</v>
      </c>
      <c r="F51" s="17">
        <f t="shared" si="0"/>
        <v>648</v>
      </c>
      <c r="G51" s="74"/>
      <c r="H51" s="74"/>
      <c r="I51" s="18"/>
      <c r="J51" s="18"/>
      <c r="K51" s="18"/>
    </row>
    <row r="52" spans="1:11" ht="28.5" customHeight="1">
      <c r="A52" s="37">
        <f t="shared" si="1"/>
        <v>7</v>
      </c>
      <c r="B52" s="36" t="s">
        <v>12</v>
      </c>
      <c r="C52" s="16"/>
      <c r="D52" s="37" t="s">
        <v>10</v>
      </c>
      <c r="E52" s="17">
        <v>54</v>
      </c>
      <c r="F52" s="17">
        <f t="shared" si="0"/>
        <v>162</v>
      </c>
      <c r="G52" s="74"/>
      <c r="H52" s="74"/>
      <c r="I52" s="18"/>
      <c r="J52" s="18"/>
      <c r="K52" s="18"/>
    </row>
    <row r="53" spans="1:11" ht="28.5" customHeight="1">
      <c r="A53" s="37">
        <f t="shared" si="1"/>
        <v>8</v>
      </c>
      <c r="B53" s="36" t="s">
        <v>13</v>
      </c>
      <c r="C53" s="16"/>
      <c r="D53" s="37" t="s">
        <v>10</v>
      </c>
      <c r="E53" s="17">
        <v>120</v>
      </c>
      <c r="F53" s="17">
        <f t="shared" si="0"/>
        <v>360</v>
      </c>
      <c r="G53" s="74"/>
      <c r="H53" s="74"/>
      <c r="I53" s="18"/>
      <c r="J53" s="18"/>
      <c r="K53" s="18"/>
    </row>
    <row r="54" spans="1:11" ht="28.5" customHeight="1">
      <c r="A54" s="37">
        <f t="shared" si="1"/>
        <v>9</v>
      </c>
      <c r="B54" s="36" t="s">
        <v>14</v>
      </c>
      <c r="C54" s="16"/>
      <c r="D54" s="37" t="s">
        <v>10</v>
      </c>
      <c r="E54" s="17">
        <v>192</v>
      </c>
      <c r="F54" s="17">
        <f t="shared" si="0"/>
        <v>576</v>
      </c>
      <c r="G54" s="74"/>
      <c r="H54" s="74"/>
      <c r="I54" s="18"/>
      <c r="J54" s="18"/>
      <c r="K54" s="18"/>
    </row>
    <row r="55" spans="1:11" ht="28.5" customHeight="1">
      <c r="A55" s="37">
        <f t="shared" si="1"/>
        <v>10</v>
      </c>
      <c r="B55" s="36" t="s">
        <v>15</v>
      </c>
      <c r="C55" s="16"/>
      <c r="D55" s="37" t="s">
        <v>10</v>
      </c>
      <c r="E55" s="17">
        <v>60</v>
      </c>
      <c r="F55" s="17">
        <f t="shared" si="0"/>
        <v>180</v>
      </c>
      <c r="G55" s="74"/>
      <c r="H55" s="74"/>
      <c r="I55" s="18"/>
      <c r="J55" s="18"/>
      <c r="K55" s="18"/>
    </row>
    <row r="56" spans="1:11" ht="28.5" customHeight="1">
      <c r="A56" s="37">
        <f t="shared" si="1"/>
        <v>11</v>
      </c>
      <c r="B56" s="36" t="s">
        <v>16</v>
      </c>
      <c r="C56" s="16"/>
      <c r="D56" s="37" t="s">
        <v>10</v>
      </c>
      <c r="E56" s="17">
        <v>36</v>
      </c>
      <c r="F56" s="17">
        <f t="shared" si="0"/>
        <v>108</v>
      </c>
      <c r="G56" s="74"/>
      <c r="H56" s="74"/>
      <c r="I56" s="18"/>
      <c r="J56" s="18"/>
      <c r="K56" s="18"/>
    </row>
    <row r="57" spans="1:11" ht="28.5" customHeight="1">
      <c r="A57" s="37">
        <f t="shared" si="1"/>
        <v>12</v>
      </c>
      <c r="B57" s="36" t="s">
        <v>124</v>
      </c>
      <c r="C57" s="16"/>
      <c r="D57" s="37" t="s">
        <v>10</v>
      </c>
      <c r="E57" s="17">
        <v>42</v>
      </c>
      <c r="F57" s="17">
        <f t="shared" si="0"/>
        <v>126</v>
      </c>
      <c r="G57" s="74"/>
      <c r="H57" s="74"/>
      <c r="I57" s="18"/>
      <c r="J57" s="18"/>
      <c r="K57" s="18"/>
    </row>
    <row r="58" spans="1:11" ht="28.5" customHeight="1">
      <c r="A58" s="37">
        <f t="shared" si="1"/>
        <v>13</v>
      </c>
      <c r="B58" s="36" t="s">
        <v>17</v>
      </c>
      <c r="C58" s="16"/>
      <c r="D58" s="37" t="s">
        <v>10</v>
      </c>
      <c r="E58" s="17">
        <v>42</v>
      </c>
      <c r="F58" s="17">
        <f t="shared" si="0"/>
        <v>126</v>
      </c>
      <c r="G58" s="74"/>
      <c r="H58" s="74"/>
      <c r="I58" s="18"/>
      <c r="J58" s="18"/>
      <c r="K58" s="18"/>
    </row>
    <row r="59" spans="1:11" ht="28.5" customHeight="1">
      <c r="A59" s="37">
        <f t="shared" si="1"/>
        <v>14</v>
      </c>
      <c r="B59" s="36" t="s">
        <v>18</v>
      </c>
      <c r="C59" s="16"/>
      <c r="D59" s="37" t="s">
        <v>10</v>
      </c>
      <c r="E59" s="17">
        <v>12</v>
      </c>
      <c r="F59" s="17">
        <f t="shared" si="0"/>
        <v>36</v>
      </c>
      <c r="G59" s="74"/>
      <c r="H59" s="74"/>
      <c r="I59" s="18"/>
      <c r="J59" s="18"/>
      <c r="K59" s="18"/>
    </row>
    <row r="60" spans="1:11" ht="28.5" customHeight="1">
      <c r="A60" s="37">
        <f t="shared" si="1"/>
        <v>15</v>
      </c>
      <c r="B60" s="36" t="s">
        <v>230</v>
      </c>
      <c r="C60" s="16"/>
      <c r="D60" s="37" t="s">
        <v>10</v>
      </c>
      <c r="E60" s="17">
        <v>12</v>
      </c>
      <c r="F60" s="17">
        <f t="shared" si="0"/>
        <v>36</v>
      </c>
      <c r="G60" s="74"/>
      <c r="H60" s="74"/>
      <c r="I60" s="18"/>
      <c r="J60" s="18"/>
      <c r="K60" s="18"/>
    </row>
    <row r="61" spans="1:11" ht="28.5" customHeight="1">
      <c r="A61" s="37">
        <f t="shared" si="1"/>
        <v>16</v>
      </c>
      <c r="B61" s="36" t="s">
        <v>267</v>
      </c>
      <c r="C61" s="16"/>
      <c r="D61" s="37" t="s">
        <v>10</v>
      </c>
      <c r="E61" s="17">
        <v>90</v>
      </c>
      <c r="F61" s="17">
        <f t="shared" si="0"/>
        <v>270</v>
      </c>
      <c r="G61" s="74"/>
      <c r="H61" s="74"/>
      <c r="I61" s="18"/>
      <c r="J61" s="18"/>
      <c r="K61" s="18"/>
    </row>
    <row r="62" spans="1:11" ht="28.5" customHeight="1">
      <c r="A62" s="37">
        <f t="shared" si="1"/>
        <v>17</v>
      </c>
      <c r="B62" s="36" t="s">
        <v>378</v>
      </c>
      <c r="C62" s="16"/>
      <c r="D62" s="37" t="s">
        <v>10</v>
      </c>
      <c r="E62" s="17">
        <v>70</v>
      </c>
      <c r="F62" s="17">
        <f t="shared" si="0"/>
        <v>210</v>
      </c>
      <c r="G62" s="74"/>
      <c r="H62" s="74"/>
      <c r="I62" s="18"/>
      <c r="J62" s="18"/>
      <c r="K62" s="18"/>
    </row>
    <row r="63" spans="1:11" ht="28.5" customHeight="1">
      <c r="A63" s="37">
        <f t="shared" si="1"/>
        <v>18</v>
      </c>
      <c r="B63" s="36" t="s">
        <v>125</v>
      </c>
      <c r="C63" s="16"/>
      <c r="D63" s="37" t="s">
        <v>10</v>
      </c>
      <c r="E63" s="17">
        <v>510</v>
      </c>
      <c r="F63" s="17">
        <f t="shared" si="0"/>
        <v>1530</v>
      </c>
      <c r="G63" s="74"/>
      <c r="H63" s="74"/>
      <c r="I63" s="18"/>
      <c r="J63" s="18"/>
      <c r="K63" s="18"/>
    </row>
    <row r="64" spans="1:11" ht="28.5" customHeight="1">
      <c r="A64" s="37">
        <f t="shared" si="1"/>
        <v>19</v>
      </c>
      <c r="B64" s="36" t="s">
        <v>126</v>
      </c>
      <c r="C64" s="16"/>
      <c r="D64" s="37" t="s">
        <v>10</v>
      </c>
      <c r="E64" s="17">
        <v>210</v>
      </c>
      <c r="F64" s="17">
        <f t="shared" si="0"/>
        <v>630</v>
      </c>
      <c r="G64" s="74"/>
      <c r="H64" s="74"/>
      <c r="I64" s="18"/>
      <c r="J64" s="18"/>
      <c r="K64" s="18"/>
    </row>
    <row r="65" spans="1:11" ht="28.5" customHeight="1">
      <c r="A65" s="37">
        <f t="shared" si="1"/>
        <v>20</v>
      </c>
      <c r="B65" s="36" t="s">
        <v>127</v>
      </c>
      <c r="C65" s="16"/>
      <c r="D65" s="37" t="s">
        <v>10</v>
      </c>
      <c r="E65" s="17">
        <v>162</v>
      </c>
      <c r="F65" s="17">
        <f t="shared" si="0"/>
        <v>486</v>
      </c>
      <c r="G65" s="74"/>
      <c r="H65" s="74"/>
      <c r="I65" s="18"/>
      <c r="J65" s="18"/>
      <c r="K65" s="18"/>
    </row>
    <row r="66" spans="1:11" ht="28.5" customHeight="1">
      <c r="A66" s="37">
        <f t="shared" si="1"/>
        <v>21</v>
      </c>
      <c r="B66" s="36" t="s">
        <v>19</v>
      </c>
      <c r="C66" s="16"/>
      <c r="D66" s="37" t="s">
        <v>78</v>
      </c>
      <c r="E66" s="17">
        <v>20</v>
      </c>
      <c r="F66" s="17">
        <f t="shared" si="0"/>
        <v>60</v>
      </c>
      <c r="G66" s="74"/>
      <c r="H66" s="74"/>
      <c r="I66" s="18"/>
      <c r="J66" s="18"/>
      <c r="K66" s="18"/>
    </row>
    <row r="67" spans="1:11" ht="28.5" customHeight="1">
      <c r="A67" s="37">
        <f t="shared" si="1"/>
        <v>22</v>
      </c>
      <c r="B67" s="36" t="s">
        <v>21</v>
      </c>
      <c r="C67" s="16"/>
      <c r="D67" s="37" t="s">
        <v>78</v>
      </c>
      <c r="E67" s="17">
        <v>96</v>
      </c>
      <c r="F67" s="17">
        <f t="shared" si="0"/>
        <v>288</v>
      </c>
      <c r="G67" s="74"/>
      <c r="H67" s="74"/>
      <c r="I67" s="18"/>
      <c r="J67" s="18"/>
      <c r="K67" s="18"/>
    </row>
    <row r="68" spans="1:11" ht="28.5" customHeight="1">
      <c r="A68" s="37">
        <f t="shared" si="1"/>
        <v>23</v>
      </c>
      <c r="B68" s="36" t="s">
        <v>23</v>
      </c>
      <c r="C68" s="16"/>
      <c r="D68" s="37" t="s">
        <v>78</v>
      </c>
      <c r="E68" s="17">
        <v>168</v>
      </c>
      <c r="F68" s="17">
        <f t="shared" si="0"/>
        <v>504</v>
      </c>
      <c r="G68" s="74"/>
      <c r="H68" s="74"/>
      <c r="I68" s="18"/>
      <c r="J68" s="18"/>
      <c r="K68" s="18"/>
    </row>
    <row r="69" spans="1:11" ht="28.5" customHeight="1">
      <c r="A69" s="37">
        <f t="shared" si="1"/>
        <v>24</v>
      </c>
      <c r="B69" s="36" t="s">
        <v>24</v>
      </c>
      <c r="C69" s="16"/>
      <c r="D69" s="37" t="s">
        <v>78</v>
      </c>
      <c r="E69" s="17">
        <v>84</v>
      </c>
      <c r="F69" s="17">
        <f t="shared" si="0"/>
        <v>252</v>
      </c>
      <c r="G69" s="74"/>
      <c r="H69" s="74"/>
      <c r="I69" s="18"/>
      <c r="J69" s="18"/>
      <c r="K69" s="18"/>
    </row>
    <row r="70" spans="1:11" ht="28.5" customHeight="1">
      <c r="A70" s="37">
        <f t="shared" si="1"/>
        <v>25</v>
      </c>
      <c r="B70" s="36" t="s">
        <v>128</v>
      </c>
      <c r="C70" s="16"/>
      <c r="D70" s="37" t="s">
        <v>78</v>
      </c>
      <c r="E70" s="17">
        <v>924</v>
      </c>
      <c r="F70" s="17">
        <f t="shared" si="0"/>
        <v>2772</v>
      </c>
      <c r="G70" s="74"/>
      <c r="H70" s="74"/>
      <c r="I70" s="18"/>
      <c r="J70" s="18"/>
      <c r="K70" s="18"/>
    </row>
    <row r="71" spans="1:11" ht="28.5" customHeight="1">
      <c r="A71" s="37">
        <f t="shared" si="1"/>
        <v>26</v>
      </c>
      <c r="B71" s="36" t="s">
        <v>261</v>
      </c>
      <c r="C71" s="16"/>
      <c r="D71" s="37" t="s">
        <v>78</v>
      </c>
      <c r="E71" s="17">
        <v>924</v>
      </c>
      <c r="F71" s="17">
        <f t="shared" si="0"/>
        <v>2772</v>
      </c>
      <c r="G71" s="74"/>
      <c r="H71" s="74"/>
      <c r="I71" s="18"/>
      <c r="J71" s="18"/>
      <c r="K71" s="18"/>
    </row>
    <row r="72" spans="1:11" ht="28.5" customHeight="1">
      <c r="A72" s="37">
        <f t="shared" si="1"/>
        <v>27</v>
      </c>
      <c r="B72" s="36" t="s">
        <v>304</v>
      </c>
      <c r="C72" s="16"/>
      <c r="D72" s="37" t="s">
        <v>78</v>
      </c>
      <c r="E72" s="17">
        <v>678</v>
      </c>
      <c r="F72" s="17">
        <f t="shared" si="0"/>
        <v>2034</v>
      </c>
      <c r="G72" s="74"/>
      <c r="H72" s="74"/>
      <c r="I72" s="18"/>
      <c r="J72" s="18"/>
      <c r="K72" s="18"/>
    </row>
    <row r="73" spans="1:11" ht="28.5" customHeight="1">
      <c r="A73" s="37">
        <f t="shared" si="1"/>
        <v>28</v>
      </c>
      <c r="B73" s="36" t="s">
        <v>25</v>
      </c>
      <c r="C73" s="16"/>
      <c r="D73" s="37" t="s">
        <v>78</v>
      </c>
      <c r="E73" s="17">
        <v>3420</v>
      </c>
      <c r="F73" s="17">
        <f t="shared" si="0"/>
        <v>10260</v>
      </c>
      <c r="G73" s="74"/>
      <c r="H73" s="74"/>
      <c r="I73" s="18"/>
      <c r="J73" s="18"/>
      <c r="K73" s="18"/>
    </row>
    <row r="74" spans="1:12" ht="28.5" customHeight="1">
      <c r="A74" s="37">
        <f t="shared" si="1"/>
        <v>29</v>
      </c>
      <c r="B74" s="36" t="s">
        <v>26</v>
      </c>
      <c r="C74" s="16"/>
      <c r="D74" s="37" t="s">
        <v>20</v>
      </c>
      <c r="E74" s="17">
        <v>3366</v>
      </c>
      <c r="F74" s="17">
        <f t="shared" si="0"/>
        <v>10098</v>
      </c>
      <c r="G74" s="74"/>
      <c r="H74" s="74"/>
      <c r="I74" s="18"/>
      <c r="J74" s="69" t="s">
        <v>27</v>
      </c>
      <c r="K74" s="69" t="s">
        <v>28</v>
      </c>
      <c r="L74">
        <v>1</v>
      </c>
    </row>
    <row r="75" spans="1:11" ht="28.5" customHeight="1">
      <c r="A75" s="37">
        <f t="shared" si="1"/>
        <v>30</v>
      </c>
      <c r="B75" s="36" t="s">
        <v>29</v>
      </c>
      <c r="C75" s="16"/>
      <c r="D75" s="37" t="s">
        <v>10</v>
      </c>
      <c r="E75" s="17">
        <v>20</v>
      </c>
      <c r="F75" s="17">
        <f t="shared" si="0"/>
        <v>60</v>
      </c>
      <c r="G75" s="74"/>
      <c r="H75" s="74"/>
      <c r="I75" s="18"/>
      <c r="J75" s="18"/>
      <c r="K75" s="18"/>
    </row>
    <row r="76" spans="1:12" ht="28.5" customHeight="1">
      <c r="A76" s="37">
        <f t="shared" si="1"/>
        <v>31</v>
      </c>
      <c r="B76" s="36" t="s">
        <v>30</v>
      </c>
      <c r="C76" s="16"/>
      <c r="D76" s="37" t="s">
        <v>20</v>
      </c>
      <c r="E76" s="17">
        <v>2380</v>
      </c>
      <c r="F76" s="17">
        <f t="shared" si="0"/>
        <v>7140</v>
      </c>
      <c r="G76" s="74"/>
      <c r="H76" s="74"/>
      <c r="I76" s="18"/>
      <c r="J76" s="69" t="s">
        <v>27</v>
      </c>
      <c r="K76" s="69" t="s">
        <v>28</v>
      </c>
      <c r="L76">
        <v>2</v>
      </c>
    </row>
    <row r="77" spans="1:11" ht="18.75" customHeight="1">
      <c r="A77" s="49"/>
      <c r="B77" s="55"/>
      <c r="C77" s="34"/>
      <c r="D77" s="49"/>
      <c r="E77" s="33"/>
      <c r="F77" s="33"/>
      <c r="G77" s="75"/>
      <c r="H77" s="34"/>
      <c r="I77" s="35"/>
      <c r="J77" s="42"/>
      <c r="K77" s="42"/>
    </row>
    <row r="78" spans="1:11" ht="12.75" customHeight="1">
      <c r="A78" s="48"/>
      <c r="B78" s="54" t="s">
        <v>31</v>
      </c>
      <c r="C78" s="23"/>
      <c r="D78" s="48"/>
      <c r="E78" s="21"/>
      <c r="F78" s="21"/>
      <c r="G78" s="76"/>
      <c r="H78" s="20"/>
      <c r="I78" s="20"/>
      <c r="J78" s="22"/>
      <c r="K78" s="2"/>
    </row>
    <row r="79" spans="1:11" ht="15" customHeight="1">
      <c r="A79" s="48"/>
      <c r="B79" s="19"/>
      <c r="C79" s="20"/>
      <c r="D79" s="48"/>
      <c r="E79" s="21"/>
      <c r="F79" s="21"/>
      <c r="G79" s="76"/>
      <c r="H79" s="20"/>
      <c r="I79" s="20"/>
      <c r="J79" s="22"/>
      <c r="K79" s="2"/>
    </row>
    <row r="80" spans="1:11" ht="28.5" customHeight="1">
      <c r="A80" s="37">
        <v>32</v>
      </c>
      <c r="B80" s="36" t="s">
        <v>130</v>
      </c>
      <c r="C80" s="16"/>
      <c r="D80" s="37" t="s">
        <v>32</v>
      </c>
      <c r="E80" s="17">
        <v>447</v>
      </c>
      <c r="F80" s="17">
        <f>E80*3</f>
        <v>1341</v>
      </c>
      <c r="G80" s="74"/>
      <c r="H80" s="74"/>
      <c r="I80" s="18"/>
      <c r="J80" s="18"/>
      <c r="K80" s="18"/>
    </row>
    <row r="81" spans="1:11" ht="28.5" customHeight="1">
      <c r="A81" s="37">
        <f>A80+1</f>
        <v>33</v>
      </c>
      <c r="B81" s="36" t="s">
        <v>135</v>
      </c>
      <c r="C81" s="16"/>
      <c r="D81" s="37" t="s">
        <v>32</v>
      </c>
      <c r="E81" s="17">
        <v>16</v>
      </c>
      <c r="F81" s="17">
        <f aca="true" t="shared" si="2" ref="F81:F115">E81*3</f>
        <v>48</v>
      </c>
      <c r="G81" s="74"/>
      <c r="H81" s="74"/>
      <c r="I81" s="18"/>
      <c r="J81" s="18"/>
      <c r="K81" s="18"/>
    </row>
    <row r="82" spans="1:11" ht="28.5" customHeight="1">
      <c r="A82" s="37">
        <f aca="true" t="shared" si="3" ref="A82:A115">A81+1</f>
        <v>34</v>
      </c>
      <c r="B82" s="36" t="s">
        <v>33</v>
      </c>
      <c r="C82" s="16"/>
      <c r="D82" s="37" t="s">
        <v>32</v>
      </c>
      <c r="E82" s="17">
        <v>37</v>
      </c>
      <c r="F82" s="17">
        <f t="shared" si="2"/>
        <v>111</v>
      </c>
      <c r="G82" s="74"/>
      <c r="H82" s="74"/>
      <c r="I82" s="18"/>
      <c r="J82" s="18"/>
      <c r="K82" s="18"/>
    </row>
    <row r="83" spans="1:11" ht="28.5" customHeight="1">
      <c r="A83" s="37">
        <f t="shared" si="3"/>
        <v>35</v>
      </c>
      <c r="B83" s="36" t="s">
        <v>34</v>
      </c>
      <c r="C83" s="16"/>
      <c r="D83" s="37" t="s">
        <v>32</v>
      </c>
      <c r="E83" s="17">
        <v>22</v>
      </c>
      <c r="F83" s="17">
        <f t="shared" si="2"/>
        <v>66</v>
      </c>
      <c r="G83" s="74"/>
      <c r="H83" s="74"/>
      <c r="I83" s="18"/>
      <c r="J83" s="18"/>
      <c r="K83" s="18"/>
    </row>
    <row r="84" spans="1:11" ht="28.5" customHeight="1">
      <c r="A84" s="37">
        <f t="shared" si="3"/>
        <v>36</v>
      </c>
      <c r="B84" s="36" t="s">
        <v>129</v>
      </c>
      <c r="C84" s="16"/>
      <c r="D84" s="37" t="s">
        <v>32</v>
      </c>
      <c r="E84" s="17">
        <v>374</v>
      </c>
      <c r="F84" s="17">
        <f t="shared" si="2"/>
        <v>1122</v>
      </c>
      <c r="G84" s="74"/>
      <c r="H84" s="74"/>
      <c r="I84" s="18"/>
      <c r="J84" s="18"/>
      <c r="K84" s="18"/>
    </row>
    <row r="85" spans="1:11" ht="28.5" customHeight="1">
      <c r="A85" s="37">
        <f t="shared" si="3"/>
        <v>37</v>
      </c>
      <c r="B85" s="36" t="s">
        <v>141</v>
      </c>
      <c r="C85" s="16"/>
      <c r="D85" s="37" t="s">
        <v>32</v>
      </c>
      <c r="E85" s="17">
        <v>84</v>
      </c>
      <c r="F85" s="17">
        <f t="shared" si="2"/>
        <v>252</v>
      </c>
      <c r="G85" s="74"/>
      <c r="H85" s="74"/>
      <c r="I85" s="18"/>
      <c r="J85" s="18"/>
      <c r="K85" s="18"/>
    </row>
    <row r="86" spans="1:11" ht="28.5" customHeight="1">
      <c r="A86" s="37">
        <f t="shared" si="3"/>
        <v>38</v>
      </c>
      <c r="B86" s="36" t="s">
        <v>35</v>
      </c>
      <c r="C86" s="16"/>
      <c r="D86" s="37" t="s">
        <v>32</v>
      </c>
      <c r="E86" s="17">
        <v>150</v>
      </c>
      <c r="F86" s="17">
        <f t="shared" si="2"/>
        <v>450</v>
      </c>
      <c r="G86" s="74"/>
      <c r="H86" s="74"/>
      <c r="I86" s="18"/>
      <c r="J86" s="18"/>
      <c r="K86" s="18"/>
    </row>
    <row r="87" spans="1:12" ht="28.5" customHeight="1">
      <c r="A87" s="37">
        <f t="shared" si="3"/>
        <v>39</v>
      </c>
      <c r="B87" s="36" t="s">
        <v>36</v>
      </c>
      <c r="C87" s="16"/>
      <c r="D87" s="37" t="s">
        <v>32</v>
      </c>
      <c r="E87" s="17">
        <v>686</v>
      </c>
      <c r="F87" s="17">
        <f t="shared" si="2"/>
        <v>2058</v>
      </c>
      <c r="G87" s="74"/>
      <c r="H87" s="74"/>
      <c r="I87" s="18"/>
      <c r="J87" s="69" t="s">
        <v>27</v>
      </c>
      <c r="K87" s="69" t="s">
        <v>28</v>
      </c>
      <c r="L87">
        <v>3</v>
      </c>
    </row>
    <row r="88" spans="1:11" ht="28.5" customHeight="1">
      <c r="A88" s="37">
        <f t="shared" si="3"/>
        <v>40</v>
      </c>
      <c r="B88" s="36" t="s">
        <v>142</v>
      </c>
      <c r="C88" s="16"/>
      <c r="D88" s="37" t="s">
        <v>32</v>
      </c>
      <c r="E88" s="17">
        <v>115</v>
      </c>
      <c r="F88" s="17">
        <f t="shared" si="2"/>
        <v>345</v>
      </c>
      <c r="G88" s="74"/>
      <c r="H88" s="74"/>
      <c r="I88" s="18"/>
      <c r="J88" s="18"/>
      <c r="K88" s="18"/>
    </row>
    <row r="89" spans="1:11" ht="28.5" customHeight="1">
      <c r="A89" s="37">
        <f t="shared" si="3"/>
        <v>41</v>
      </c>
      <c r="B89" s="36" t="s">
        <v>37</v>
      </c>
      <c r="C89" s="16"/>
      <c r="D89" s="37" t="s">
        <v>32</v>
      </c>
      <c r="E89" s="17">
        <v>37</v>
      </c>
      <c r="F89" s="17">
        <f t="shared" si="2"/>
        <v>111</v>
      </c>
      <c r="G89" s="74"/>
      <c r="H89" s="74"/>
      <c r="I89" s="18"/>
      <c r="J89" s="18"/>
      <c r="K89" s="18"/>
    </row>
    <row r="90" spans="1:11" ht="28.5" customHeight="1">
      <c r="A90" s="37">
        <f t="shared" si="3"/>
        <v>42</v>
      </c>
      <c r="B90" s="36" t="s">
        <v>38</v>
      </c>
      <c r="C90" s="16"/>
      <c r="D90" s="37" t="s">
        <v>32</v>
      </c>
      <c r="E90" s="17">
        <v>382</v>
      </c>
      <c r="F90" s="17">
        <f t="shared" si="2"/>
        <v>1146</v>
      </c>
      <c r="G90" s="74"/>
      <c r="H90" s="74"/>
      <c r="I90" s="18"/>
      <c r="J90" s="18"/>
      <c r="K90" s="18"/>
    </row>
    <row r="91" spans="1:11" ht="28.5" customHeight="1">
      <c r="A91" s="37">
        <f t="shared" si="3"/>
        <v>43</v>
      </c>
      <c r="B91" s="36" t="s">
        <v>360</v>
      </c>
      <c r="C91" s="16"/>
      <c r="D91" s="37" t="s">
        <v>32</v>
      </c>
      <c r="E91" s="17">
        <v>794</v>
      </c>
      <c r="F91" s="17">
        <f t="shared" si="2"/>
        <v>2382</v>
      </c>
      <c r="G91" s="74"/>
      <c r="H91" s="74"/>
      <c r="I91" s="18"/>
      <c r="J91" s="18"/>
      <c r="K91" s="18"/>
    </row>
    <row r="92" spans="1:11" ht="28.5" customHeight="1">
      <c r="A92" s="37">
        <f t="shared" si="3"/>
        <v>44</v>
      </c>
      <c r="B92" s="36" t="s">
        <v>39</v>
      </c>
      <c r="C92" s="16"/>
      <c r="D92" s="37" t="s">
        <v>32</v>
      </c>
      <c r="E92" s="17">
        <v>1020</v>
      </c>
      <c r="F92" s="17">
        <f t="shared" si="2"/>
        <v>3060</v>
      </c>
      <c r="G92" s="74"/>
      <c r="H92" s="74"/>
      <c r="I92" s="18"/>
      <c r="J92" s="18"/>
      <c r="K92" s="18"/>
    </row>
    <row r="93" spans="1:11" ht="28.5" customHeight="1">
      <c r="A93" s="37">
        <f t="shared" si="3"/>
        <v>45</v>
      </c>
      <c r="B93" s="36" t="s">
        <v>368</v>
      </c>
      <c r="C93" s="16"/>
      <c r="D93" s="53" t="s">
        <v>313</v>
      </c>
      <c r="E93" s="17">
        <v>667</v>
      </c>
      <c r="F93" s="17">
        <f t="shared" si="2"/>
        <v>2001</v>
      </c>
      <c r="G93" s="74"/>
      <c r="H93" s="74"/>
      <c r="I93" s="18"/>
      <c r="J93" s="18"/>
      <c r="K93" s="18"/>
    </row>
    <row r="94" spans="1:11" ht="28.5" customHeight="1">
      <c r="A94" s="37">
        <f t="shared" si="3"/>
        <v>46</v>
      </c>
      <c r="B94" s="36" t="s">
        <v>40</v>
      </c>
      <c r="C94" s="16"/>
      <c r="D94" s="37" t="s">
        <v>32</v>
      </c>
      <c r="E94" s="17">
        <v>288</v>
      </c>
      <c r="F94" s="17">
        <f t="shared" si="2"/>
        <v>864</v>
      </c>
      <c r="G94" s="74"/>
      <c r="H94" s="74"/>
      <c r="I94" s="18"/>
      <c r="J94" s="18"/>
      <c r="K94" s="18"/>
    </row>
    <row r="95" spans="1:11" ht="28.5" customHeight="1">
      <c r="A95" s="37">
        <f t="shared" si="3"/>
        <v>47</v>
      </c>
      <c r="B95" s="36" t="s">
        <v>239</v>
      </c>
      <c r="C95" s="16"/>
      <c r="D95" s="37" t="s">
        <v>32</v>
      </c>
      <c r="E95" s="17">
        <v>311</v>
      </c>
      <c r="F95" s="17">
        <f t="shared" si="2"/>
        <v>933</v>
      </c>
      <c r="G95" s="74"/>
      <c r="H95" s="74"/>
      <c r="I95" s="18"/>
      <c r="J95" s="18"/>
      <c r="K95" s="18"/>
    </row>
    <row r="96" spans="1:11" ht="28.5" customHeight="1">
      <c r="A96" s="37">
        <f t="shared" si="3"/>
        <v>48</v>
      </c>
      <c r="B96" s="36" t="s">
        <v>131</v>
      </c>
      <c r="C96" s="16"/>
      <c r="D96" s="37" t="s">
        <v>32</v>
      </c>
      <c r="E96" s="17">
        <v>20</v>
      </c>
      <c r="F96" s="17">
        <f t="shared" si="2"/>
        <v>60</v>
      </c>
      <c r="G96" s="74"/>
      <c r="H96" s="74"/>
      <c r="I96" s="18"/>
      <c r="J96" s="18"/>
      <c r="K96" s="18"/>
    </row>
    <row r="97" spans="1:11" ht="28.5" customHeight="1">
      <c r="A97" s="37">
        <f t="shared" si="3"/>
        <v>49</v>
      </c>
      <c r="B97" s="36" t="s">
        <v>132</v>
      </c>
      <c r="C97" s="16"/>
      <c r="D97" s="37" t="s">
        <v>32</v>
      </c>
      <c r="E97" s="17">
        <v>25</v>
      </c>
      <c r="F97" s="17">
        <f t="shared" si="2"/>
        <v>75</v>
      </c>
      <c r="G97" s="74"/>
      <c r="H97" s="74"/>
      <c r="I97" s="18"/>
      <c r="J97" s="18"/>
      <c r="K97" s="18"/>
    </row>
    <row r="98" spans="1:11" ht="28.5" customHeight="1">
      <c r="A98" s="37">
        <f t="shared" si="3"/>
        <v>50</v>
      </c>
      <c r="B98" s="36" t="s">
        <v>268</v>
      </c>
      <c r="C98" s="16"/>
      <c r="D98" s="37" t="s">
        <v>32</v>
      </c>
      <c r="E98" s="17">
        <v>15</v>
      </c>
      <c r="F98" s="17">
        <f t="shared" si="2"/>
        <v>45</v>
      </c>
      <c r="G98" s="74"/>
      <c r="H98" s="74"/>
      <c r="I98" s="18"/>
      <c r="J98" s="18"/>
      <c r="K98" s="18"/>
    </row>
    <row r="99" spans="1:11" ht="28.5" customHeight="1">
      <c r="A99" s="37">
        <f t="shared" si="3"/>
        <v>51</v>
      </c>
      <c r="B99" s="36" t="s">
        <v>41</v>
      </c>
      <c r="C99" s="16"/>
      <c r="D99" s="37" t="s">
        <v>32</v>
      </c>
      <c r="E99" s="17">
        <v>170</v>
      </c>
      <c r="F99" s="17">
        <f t="shared" si="2"/>
        <v>510</v>
      </c>
      <c r="G99" s="74"/>
      <c r="H99" s="74"/>
      <c r="I99" s="18"/>
      <c r="J99" s="18"/>
      <c r="K99" s="18"/>
    </row>
    <row r="100" spans="1:11" ht="28.5" customHeight="1">
      <c r="A100" s="37">
        <f t="shared" si="3"/>
        <v>52</v>
      </c>
      <c r="B100" s="36" t="s">
        <v>133</v>
      </c>
      <c r="C100" s="16"/>
      <c r="D100" s="37" t="s">
        <v>32</v>
      </c>
      <c r="E100" s="17">
        <v>405</v>
      </c>
      <c r="F100" s="17">
        <f t="shared" si="2"/>
        <v>1215</v>
      </c>
      <c r="G100" s="74"/>
      <c r="H100" s="74"/>
      <c r="I100" s="18"/>
      <c r="J100" s="18"/>
      <c r="K100" s="18"/>
    </row>
    <row r="101" spans="1:11" ht="28.5" customHeight="1">
      <c r="A101" s="37">
        <f t="shared" si="3"/>
        <v>53</v>
      </c>
      <c r="B101" s="36" t="s">
        <v>361</v>
      </c>
      <c r="C101" s="16"/>
      <c r="D101" s="37" t="s">
        <v>32</v>
      </c>
      <c r="E101" s="17">
        <v>1017</v>
      </c>
      <c r="F101" s="17">
        <f t="shared" si="2"/>
        <v>3051</v>
      </c>
      <c r="G101" s="74"/>
      <c r="H101" s="74"/>
      <c r="I101" s="18"/>
      <c r="J101" s="18"/>
      <c r="K101" s="18"/>
    </row>
    <row r="102" spans="1:11" ht="28.5" customHeight="1">
      <c r="A102" s="37">
        <f t="shared" si="3"/>
        <v>54</v>
      </c>
      <c r="B102" s="36" t="s">
        <v>136</v>
      </c>
      <c r="C102" s="16"/>
      <c r="D102" s="37" t="s">
        <v>32</v>
      </c>
      <c r="E102" s="17">
        <v>168</v>
      </c>
      <c r="F102" s="17">
        <f t="shared" si="2"/>
        <v>504</v>
      </c>
      <c r="G102" s="74"/>
      <c r="H102" s="74"/>
      <c r="I102" s="18"/>
      <c r="J102" s="18"/>
      <c r="K102" s="18"/>
    </row>
    <row r="103" spans="1:11" ht="28.5" customHeight="1">
      <c r="A103" s="37">
        <f t="shared" si="3"/>
        <v>55</v>
      </c>
      <c r="B103" s="36" t="s">
        <v>137</v>
      </c>
      <c r="C103" s="16"/>
      <c r="D103" s="37" t="s">
        <v>32</v>
      </c>
      <c r="E103" s="17">
        <v>39</v>
      </c>
      <c r="F103" s="17">
        <f t="shared" si="2"/>
        <v>117</v>
      </c>
      <c r="G103" s="74"/>
      <c r="H103" s="74"/>
      <c r="I103" s="18"/>
      <c r="J103" s="18"/>
      <c r="K103" s="18"/>
    </row>
    <row r="104" spans="1:11" ht="28.5" customHeight="1">
      <c r="A104" s="37">
        <f t="shared" si="3"/>
        <v>56</v>
      </c>
      <c r="B104" s="36" t="s">
        <v>134</v>
      </c>
      <c r="C104" s="16"/>
      <c r="D104" s="37" t="s">
        <v>32</v>
      </c>
      <c r="E104" s="17">
        <v>87</v>
      </c>
      <c r="F104" s="17">
        <f t="shared" si="2"/>
        <v>261</v>
      </c>
      <c r="G104" s="74"/>
      <c r="H104" s="74"/>
      <c r="I104" s="18"/>
      <c r="J104" s="18"/>
      <c r="K104" s="18"/>
    </row>
    <row r="105" spans="1:12" ht="28.5" customHeight="1">
      <c r="A105" s="37">
        <f t="shared" si="3"/>
        <v>57</v>
      </c>
      <c r="B105" s="36" t="s">
        <v>362</v>
      </c>
      <c r="C105" s="16"/>
      <c r="D105" s="37" t="s">
        <v>32</v>
      </c>
      <c r="E105" s="17">
        <v>2535</v>
      </c>
      <c r="F105" s="17">
        <f t="shared" si="2"/>
        <v>7605</v>
      </c>
      <c r="G105" s="74"/>
      <c r="H105" s="74"/>
      <c r="I105" s="18"/>
      <c r="J105" s="69" t="s">
        <v>27</v>
      </c>
      <c r="K105" s="69" t="s">
        <v>28</v>
      </c>
      <c r="L105">
        <v>4</v>
      </c>
    </row>
    <row r="106" spans="1:11" ht="28.5" customHeight="1">
      <c r="A106" s="37">
        <f t="shared" si="3"/>
        <v>58</v>
      </c>
      <c r="B106" s="36" t="s">
        <v>298</v>
      </c>
      <c r="C106" s="16"/>
      <c r="D106" s="37" t="s">
        <v>32</v>
      </c>
      <c r="E106" s="17">
        <v>2439</v>
      </c>
      <c r="F106" s="17">
        <f t="shared" si="2"/>
        <v>7317</v>
      </c>
      <c r="G106" s="74"/>
      <c r="H106" s="74"/>
      <c r="I106" s="18"/>
      <c r="J106" s="18"/>
      <c r="K106" s="18"/>
    </row>
    <row r="107" spans="1:11" ht="28.5" customHeight="1">
      <c r="A107" s="37">
        <f t="shared" si="3"/>
        <v>59</v>
      </c>
      <c r="B107" s="36" t="s">
        <v>138</v>
      </c>
      <c r="C107" s="16"/>
      <c r="D107" s="37" t="s">
        <v>32</v>
      </c>
      <c r="E107" s="17">
        <v>54</v>
      </c>
      <c r="F107" s="17">
        <f t="shared" si="2"/>
        <v>162</v>
      </c>
      <c r="G107" s="74"/>
      <c r="H107" s="74"/>
      <c r="I107" s="18"/>
      <c r="J107" s="18"/>
      <c r="K107" s="18"/>
    </row>
    <row r="108" spans="1:11" ht="28.5" customHeight="1">
      <c r="A108" s="37">
        <f t="shared" si="3"/>
        <v>60</v>
      </c>
      <c r="B108" s="36" t="s">
        <v>269</v>
      </c>
      <c r="C108" s="16"/>
      <c r="D108" s="37" t="s">
        <v>32</v>
      </c>
      <c r="E108" s="17">
        <v>88</v>
      </c>
      <c r="F108" s="17">
        <f t="shared" si="2"/>
        <v>264</v>
      </c>
      <c r="G108" s="74"/>
      <c r="H108" s="74"/>
      <c r="I108" s="18"/>
      <c r="J108" s="18"/>
      <c r="K108" s="18"/>
    </row>
    <row r="109" spans="1:11" ht="28.5" customHeight="1">
      <c r="A109" s="37">
        <f t="shared" si="3"/>
        <v>61</v>
      </c>
      <c r="B109" s="36" t="s">
        <v>42</v>
      </c>
      <c r="C109" s="16"/>
      <c r="D109" s="37" t="s">
        <v>32</v>
      </c>
      <c r="E109" s="17">
        <v>48</v>
      </c>
      <c r="F109" s="17">
        <f t="shared" si="2"/>
        <v>144</v>
      </c>
      <c r="G109" s="74"/>
      <c r="H109" s="74"/>
      <c r="I109" s="18"/>
      <c r="J109" s="18"/>
      <c r="K109" s="18"/>
    </row>
    <row r="110" spans="1:11" ht="28.5" customHeight="1">
      <c r="A110" s="37">
        <f t="shared" si="3"/>
        <v>62</v>
      </c>
      <c r="B110" s="36" t="s">
        <v>139</v>
      </c>
      <c r="C110" s="16"/>
      <c r="D110" s="37" t="s">
        <v>32</v>
      </c>
      <c r="E110" s="17">
        <v>79</v>
      </c>
      <c r="F110" s="17">
        <f t="shared" si="2"/>
        <v>237</v>
      </c>
      <c r="G110" s="74"/>
      <c r="H110" s="74"/>
      <c r="I110" s="18"/>
      <c r="J110" s="18"/>
      <c r="K110" s="18"/>
    </row>
    <row r="111" spans="1:11" ht="28.5" customHeight="1">
      <c r="A111" s="37">
        <f t="shared" si="3"/>
        <v>63</v>
      </c>
      <c r="B111" s="36" t="s">
        <v>279</v>
      </c>
      <c r="C111" s="16"/>
      <c r="D111" s="37" t="s">
        <v>78</v>
      </c>
      <c r="E111" s="17">
        <v>32</v>
      </c>
      <c r="F111" s="17">
        <f t="shared" si="2"/>
        <v>96</v>
      </c>
      <c r="G111" s="74"/>
      <c r="H111" s="74"/>
      <c r="I111" s="18"/>
      <c r="J111" s="18"/>
      <c r="K111" s="18"/>
    </row>
    <row r="112" spans="1:11" ht="28.5" customHeight="1">
      <c r="A112" s="37">
        <f t="shared" si="3"/>
        <v>64</v>
      </c>
      <c r="B112" s="36" t="s">
        <v>369</v>
      </c>
      <c r="C112" s="16"/>
      <c r="D112" s="37" t="s">
        <v>32</v>
      </c>
      <c r="E112" s="17">
        <v>535</v>
      </c>
      <c r="F112" s="17">
        <f t="shared" si="2"/>
        <v>1605</v>
      </c>
      <c r="G112" s="74"/>
      <c r="H112" s="74"/>
      <c r="I112" s="18"/>
      <c r="J112" s="18"/>
      <c r="K112" s="18"/>
    </row>
    <row r="113" spans="1:11" ht="28.5" customHeight="1">
      <c r="A113" s="37">
        <f t="shared" si="3"/>
        <v>65</v>
      </c>
      <c r="B113" s="36" t="s">
        <v>140</v>
      </c>
      <c r="C113" s="16"/>
      <c r="D113" s="37" t="s">
        <v>32</v>
      </c>
      <c r="E113" s="17">
        <v>113</v>
      </c>
      <c r="F113" s="17">
        <f t="shared" si="2"/>
        <v>339</v>
      </c>
      <c r="G113" s="74"/>
      <c r="H113" s="74"/>
      <c r="I113" s="18"/>
      <c r="J113" s="18"/>
      <c r="K113" s="18"/>
    </row>
    <row r="114" spans="1:11" ht="28.5" customHeight="1">
      <c r="A114" s="37">
        <f t="shared" si="3"/>
        <v>66</v>
      </c>
      <c r="B114" s="36" t="s">
        <v>143</v>
      </c>
      <c r="C114" s="16"/>
      <c r="D114" s="37" t="s">
        <v>32</v>
      </c>
      <c r="E114" s="17">
        <v>292</v>
      </c>
      <c r="F114" s="17">
        <f t="shared" si="2"/>
        <v>876</v>
      </c>
      <c r="G114" s="74"/>
      <c r="H114" s="74"/>
      <c r="I114" s="18"/>
      <c r="J114" s="18"/>
      <c r="K114" s="18"/>
    </row>
    <row r="115" spans="1:11" ht="28.5" customHeight="1">
      <c r="A115" s="37">
        <f t="shared" si="3"/>
        <v>67</v>
      </c>
      <c r="B115" s="36" t="s">
        <v>43</v>
      </c>
      <c r="C115" s="16"/>
      <c r="D115" s="37" t="s">
        <v>32</v>
      </c>
      <c r="E115" s="17">
        <v>100</v>
      </c>
      <c r="F115" s="17">
        <f t="shared" si="2"/>
        <v>300</v>
      </c>
      <c r="G115" s="74"/>
      <c r="H115" s="74"/>
      <c r="I115" s="18"/>
      <c r="J115" s="18"/>
      <c r="K115" s="18"/>
    </row>
    <row r="116" spans="1:11" ht="12.75">
      <c r="A116" s="48"/>
      <c r="B116" s="19"/>
      <c r="C116" s="20"/>
      <c r="D116" s="48"/>
      <c r="E116" s="21"/>
      <c r="F116" s="21"/>
      <c r="G116" s="76"/>
      <c r="H116" s="20"/>
      <c r="I116" s="20"/>
      <c r="J116" s="2"/>
      <c r="K116" s="2"/>
    </row>
    <row r="117" spans="1:11" ht="16.5" customHeight="1">
      <c r="A117" s="48"/>
      <c r="B117" s="54" t="s">
        <v>44</v>
      </c>
      <c r="C117" s="23"/>
      <c r="D117" s="48"/>
      <c r="E117" s="21"/>
      <c r="F117" s="21"/>
      <c r="G117" s="76"/>
      <c r="H117" s="20"/>
      <c r="I117" s="20"/>
      <c r="J117" s="2"/>
      <c r="K117" s="2"/>
    </row>
    <row r="118" spans="1:11" ht="12.75">
      <c r="A118" s="48"/>
      <c r="B118" s="19"/>
      <c r="C118" s="20"/>
      <c r="D118" s="48"/>
      <c r="E118" s="21"/>
      <c r="F118" s="21"/>
      <c r="G118" s="76"/>
      <c r="H118" s="20"/>
      <c r="I118" s="20"/>
      <c r="J118" s="2"/>
      <c r="K118" s="2"/>
    </row>
    <row r="119" spans="1:11" ht="28.5" customHeight="1">
      <c r="A119" s="37">
        <v>68</v>
      </c>
      <c r="B119" s="36" t="s">
        <v>303</v>
      </c>
      <c r="C119" s="16"/>
      <c r="D119" s="37" t="s">
        <v>32</v>
      </c>
      <c r="E119" s="17">
        <v>23</v>
      </c>
      <c r="F119" s="17">
        <f>E119*3</f>
        <v>69</v>
      </c>
      <c r="G119" s="74"/>
      <c r="H119" s="74"/>
      <c r="I119" s="18"/>
      <c r="J119" s="18"/>
      <c r="K119" s="18"/>
    </row>
    <row r="120" spans="1:11" ht="28.5" customHeight="1">
      <c r="A120" s="37">
        <f>A119+1</f>
        <v>69</v>
      </c>
      <c r="B120" s="36" t="s">
        <v>144</v>
      </c>
      <c r="C120" s="16"/>
      <c r="D120" s="37" t="s">
        <v>32</v>
      </c>
      <c r="E120" s="17">
        <v>147</v>
      </c>
      <c r="F120" s="17">
        <f aca="true" t="shared" si="4" ref="F120:F141">E120*3</f>
        <v>441</v>
      </c>
      <c r="G120" s="74"/>
      <c r="H120" s="74"/>
      <c r="I120" s="18"/>
      <c r="J120" s="18"/>
      <c r="K120" s="18"/>
    </row>
    <row r="121" spans="1:11" ht="28.5" customHeight="1">
      <c r="A121" s="37">
        <f aca="true" t="shared" si="5" ref="A121:A141">A120+1</f>
        <v>70</v>
      </c>
      <c r="B121" s="36" t="s">
        <v>145</v>
      </c>
      <c r="C121" s="16"/>
      <c r="D121" s="37" t="s">
        <v>32</v>
      </c>
      <c r="E121" s="17">
        <v>211</v>
      </c>
      <c r="F121" s="17">
        <f t="shared" si="4"/>
        <v>633</v>
      </c>
      <c r="G121" s="74"/>
      <c r="H121" s="74"/>
      <c r="I121" s="18"/>
      <c r="J121" s="18"/>
      <c r="K121" s="18"/>
    </row>
    <row r="122" spans="1:11" ht="28.5" customHeight="1">
      <c r="A122" s="37">
        <f t="shared" si="5"/>
        <v>71</v>
      </c>
      <c r="B122" s="36" t="s">
        <v>46</v>
      </c>
      <c r="C122" s="16"/>
      <c r="D122" s="37" t="s">
        <v>32</v>
      </c>
      <c r="E122" s="17">
        <v>50</v>
      </c>
      <c r="F122" s="17">
        <f t="shared" si="4"/>
        <v>150</v>
      </c>
      <c r="G122" s="74"/>
      <c r="H122" s="74"/>
      <c r="I122" s="18"/>
      <c r="J122" s="18"/>
      <c r="K122" s="18"/>
    </row>
    <row r="123" spans="1:12" ht="28.5" customHeight="1">
      <c r="A123" s="37">
        <f t="shared" si="5"/>
        <v>72</v>
      </c>
      <c r="B123" s="36" t="s">
        <v>47</v>
      </c>
      <c r="C123" s="16"/>
      <c r="D123" s="37" t="s">
        <v>32</v>
      </c>
      <c r="E123" s="17">
        <v>759</v>
      </c>
      <c r="F123" s="17">
        <f t="shared" si="4"/>
        <v>2277</v>
      </c>
      <c r="G123" s="74"/>
      <c r="H123" s="74"/>
      <c r="I123" s="18"/>
      <c r="J123" s="69" t="s">
        <v>27</v>
      </c>
      <c r="K123" s="69" t="s">
        <v>28</v>
      </c>
      <c r="L123">
        <v>5</v>
      </c>
    </row>
    <row r="124" spans="1:11" ht="28.5" customHeight="1">
      <c r="A124" s="37">
        <f t="shared" si="5"/>
        <v>73</v>
      </c>
      <c r="B124" s="36" t="s">
        <v>48</v>
      </c>
      <c r="C124" s="16"/>
      <c r="D124" s="37" t="s">
        <v>32</v>
      </c>
      <c r="E124" s="17">
        <v>86</v>
      </c>
      <c r="F124" s="17">
        <f t="shared" si="4"/>
        <v>258</v>
      </c>
      <c r="G124" s="74"/>
      <c r="H124" s="74"/>
      <c r="I124" s="18"/>
      <c r="J124" s="18"/>
      <c r="K124" s="18"/>
    </row>
    <row r="125" spans="1:11" ht="28.5" customHeight="1">
      <c r="A125" s="37">
        <f t="shared" si="5"/>
        <v>74</v>
      </c>
      <c r="B125" s="36" t="s">
        <v>49</v>
      </c>
      <c r="C125" s="16"/>
      <c r="D125" s="37" t="s">
        <v>32</v>
      </c>
      <c r="E125" s="17">
        <v>9</v>
      </c>
      <c r="F125" s="17">
        <f t="shared" si="4"/>
        <v>27</v>
      </c>
      <c r="G125" s="74"/>
      <c r="H125" s="74"/>
      <c r="I125" s="18"/>
      <c r="J125" s="18"/>
      <c r="K125" s="18"/>
    </row>
    <row r="126" spans="1:11" ht="28.5" customHeight="1">
      <c r="A126" s="37">
        <f t="shared" si="5"/>
        <v>75</v>
      </c>
      <c r="B126" s="36" t="s">
        <v>299</v>
      </c>
      <c r="C126" s="16"/>
      <c r="D126" s="37" t="s">
        <v>32</v>
      </c>
      <c r="E126" s="17">
        <v>157</v>
      </c>
      <c r="F126" s="17">
        <f t="shared" si="4"/>
        <v>471</v>
      </c>
      <c r="G126" s="74"/>
      <c r="H126" s="74"/>
      <c r="I126" s="18"/>
      <c r="J126" s="18"/>
      <c r="K126" s="18"/>
    </row>
    <row r="127" spans="1:11" ht="28.5" customHeight="1">
      <c r="A127" s="37">
        <f t="shared" si="5"/>
        <v>76</v>
      </c>
      <c r="B127" s="36" t="s">
        <v>266</v>
      </c>
      <c r="C127" s="16"/>
      <c r="D127" s="37" t="s">
        <v>32</v>
      </c>
      <c r="E127" s="17">
        <v>15</v>
      </c>
      <c r="F127" s="17">
        <f t="shared" si="4"/>
        <v>45</v>
      </c>
      <c r="G127" s="74"/>
      <c r="H127" s="74"/>
      <c r="I127" s="18"/>
      <c r="J127" s="18"/>
      <c r="K127" s="18"/>
    </row>
    <row r="128" spans="1:11" ht="28.5" customHeight="1">
      <c r="A128" s="37">
        <f t="shared" si="5"/>
        <v>77</v>
      </c>
      <c r="B128" s="36" t="s">
        <v>45</v>
      </c>
      <c r="C128" s="16"/>
      <c r="D128" s="37" t="s">
        <v>32</v>
      </c>
      <c r="E128" s="17">
        <v>269</v>
      </c>
      <c r="F128" s="17">
        <f t="shared" si="4"/>
        <v>807</v>
      </c>
      <c r="G128" s="74"/>
      <c r="H128" s="74"/>
      <c r="I128" s="18"/>
      <c r="J128" s="18"/>
      <c r="K128" s="18"/>
    </row>
    <row r="129" spans="1:11" ht="28.5" customHeight="1">
      <c r="A129" s="37">
        <f t="shared" si="5"/>
        <v>78</v>
      </c>
      <c r="B129" s="36" t="s">
        <v>147</v>
      </c>
      <c r="C129" s="16"/>
      <c r="D129" s="37" t="s">
        <v>32</v>
      </c>
      <c r="E129" s="17">
        <v>100</v>
      </c>
      <c r="F129" s="17">
        <f t="shared" si="4"/>
        <v>300</v>
      </c>
      <c r="G129" s="74"/>
      <c r="H129" s="74"/>
      <c r="I129" s="18"/>
      <c r="J129" s="18"/>
      <c r="K129" s="18"/>
    </row>
    <row r="130" spans="1:11" ht="28.5" customHeight="1">
      <c r="A130" s="37">
        <f t="shared" si="5"/>
        <v>79</v>
      </c>
      <c r="B130" s="36" t="s">
        <v>240</v>
      </c>
      <c r="C130" s="16"/>
      <c r="D130" s="37" t="s">
        <v>32</v>
      </c>
      <c r="E130" s="17">
        <v>775</v>
      </c>
      <c r="F130" s="17">
        <f t="shared" si="4"/>
        <v>2325</v>
      </c>
      <c r="G130" s="74"/>
      <c r="H130" s="74"/>
      <c r="I130" s="18"/>
      <c r="J130" s="18"/>
      <c r="K130" s="18"/>
    </row>
    <row r="131" spans="1:12" ht="28.5" customHeight="1">
      <c r="A131" s="37">
        <f t="shared" si="5"/>
        <v>80</v>
      </c>
      <c r="B131" s="36" t="s">
        <v>305</v>
      </c>
      <c r="C131" s="16"/>
      <c r="D131" s="37" t="s">
        <v>32</v>
      </c>
      <c r="E131" s="17">
        <v>953</v>
      </c>
      <c r="F131" s="17">
        <f t="shared" si="4"/>
        <v>2859</v>
      </c>
      <c r="G131" s="74"/>
      <c r="H131" s="74"/>
      <c r="I131" s="18"/>
      <c r="J131" s="69" t="s">
        <v>27</v>
      </c>
      <c r="K131" s="69" t="s">
        <v>28</v>
      </c>
      <c r="L131">
        <v>6</v>
      </c>
    </row>
    <row r="132" spans="1:11" ht="28.5" customHeight="1">
      <c r="A132" s="37">
        <f t="shared" si="5"/>
        <v>81</v>
      </c>
      <c r="B132" s="36" t="s">
        <v>241</v>
      </c>
      <c r="C132" s="16"/>
      <c r="D132" s="37" t="s">
        <v>32</v>
      </c>
      <c r="E132" s="17">
        <v>78</v>
      </c>
      <c r="F132" s="17">
        <f t="shared" si="4"/>
        <v>234</v>
      </c>
      <c r="G132" s="74"/>
      <c r="H132" s="74"/>
      <c r="I132" s="18"/>
      <c r="J132" s="18"/>
      <c r="K132" s="18"/>
    </row>
    <row r="133" spans="1:11" ht="28.5" customHeight="1">
      <c r="A133" s="37">
        <f t="shared" si="5"/>
        <v>82</v>
      </c>
      <c r="B133" s="36" t="s">
        <v>50</v>
      </c>
      <c r="C133" s="16"/>
      <c r="D133" s="37" t="s">
        <v>32</v>
      </c>
      <c r="E133" s="17">
        <v>62</v>
      </c>
      <c r="F133" s="17">
        <f t="shared" si="4"/>
        <v>186</v>
      </c>
      <c r="G133" s="74"/>
      <c r="H133" s="74"/>
      <c r="I133" s="18"/>
      <c r="J133" s="18"/>
      <c r="K133" s="18"/>
    </row>
    <row r="134" spans="1:11" ht="28.5" customHeight="1">
      <c r="A134" s="37">
        <f t="shared" si="5"/>
        <v>83</v>
      </c>
      <c r="B134" s="36" t="s">
        <v>51</v>
      </c>
      <c r="C134" s="16"/>
      <c r="D134" s="37" t="s">
        <v>32</v>
      </c>
      <c r="E134" s="17">
        <v>46</v>
      </c>
      <c r="F134" s="17">
        <f t="shared" si="4"/>
        <v>138</v>
      </c>
      <c r="G134" s="74"/>
      <c r="H134" s="74"/>
      <c r="I134" s="18"/>
      <c r="J134" s="18"/>
      <c r="K134" s="18"/>
    </row>
    <row r="135" spans="1:11" ht="28.5" customHeight="1">
      <c r="A135" s="37">
        <f t="shared" si="5"/>
        <v>84</v>
      </c>
      <c r="B135" s="36" t="s">
        <v>52</v>
      </c>
      <c r="C135" s="16"/>
      <c r="D135" s="37" t="s">
        <v>32</v>
      </c>
      <c r="E135" s="17">
        <v>207</v>
      </c>
      <c r="F135" s="17">
        <f t="shared" si="4"/>
        <v>621</v>
      </c>
      <c r="G135" s="74"/>
      <c r="H135" s="74"/>
      <c r="I135" s="18"/>
      <c r="J135" s="18"/>
      <c r="K135" s="18"/>
    </row>
    <row r="136" spans="1:11" ht="28.5" customHeight="1">
      <c r="A136" s="37">
        <f t="shared" si="5"/>
        <v>85</v>
      </c>
      <c r="B136" s="36" t="s">
        <v>146</v>
      </c>
      <c r="C136" s="16"/>
      <c r="D136" s="37" t="s">
        <v>32</v>
      </c>
      <c r="E136" s="17">
        <v>134</v>
      </c>
      <c r="F136" s="17">
        <f t="shared" si="4"/>
        <v>402</v>
      </c>
      <c r="G136" s="74"/>
      <c r="H136" s="74"/>
      <c r="I136" s="18"/>
      <c r="J136" s="18"/>
      <c r="K136" s="18"/>
    </row>
    <row r="137" spans="1:12" ht="28.5" customHeight="1">
      <c r="A137" s="37">
        <f t="shared" si="5"/>
        <v>86</v>
      </c>
      <c r="B137" s="36" t="s">
        <v>53</v>
      </c>
      <c r="C137" s="16"/>
      <c r="D137" s="37" t="s">
        <v>32</v>
      </c>
      <c r="E137" s="17">
        <v>190</v>
      </c>
      <c r="F137" s="17">
        <f t="shared" si="4"/>
        <v>570</v>
      </c>
      <c r="G137" s="74"/>
      <c r="H137" s="74"/>
      <c r="I137" s="18"/>
      <c r="J137" s="69" t="s">
        <v>27</v>
      </c>
      <c r="K137" s="69" t="s">
        <v>28</v>
      </c>
      <c r="L137">
        <v>7</v>
      </c>
    </row>
    <row r="138" spans="1:11" ht="28.5" customHeight="1">
      <c r="A138" s="37">
        <f t="shared" si="5"/>
        <v>87</v>
      </c>
      <c r="B138" s="36" t="s">
        <v>54</v>
      </c>
      <c r="C138" s="16"/>
      <c r="D138" s="37" t="s">
        <v>32</v>
      </c>
      <c r="E138" s="17">
        <v>528</v>
      </c>
      <c r="F138" s="17">
        <f t="shared" si="4"/>
        <v>1584</v>
      </c>
      <c r="G138" s="74"/>
      <c r="H138" s="74"/>
      <c r="I138" s="18"/>
      <c r="J138" s="18"/>
      <c r="K138" s="18"/>
    </row>
    <row r="139" spans="1:11" ht="28.5" customHeight="1">
      <c r="A139" s="37">
        <f t="shared" si="5"/>
        <v>88</v>
      </c>
      <c r="B139" s="36" t="s">
        <v>363</v>
      </c>
      <c r="C139" s="16"/>
      <c r="D139" s="37" t="s">
        <v>32</v>
      </c>
      <c r="E139" s="17">
        <v>122</v>
      </c>
      <c r="F139" s="17">
        <f t="shared" si="4"/>
        <v>366</v>
      </c>
      <c r="G139" s="74"/>
      <c r="H139" s="74"/>
      <c r="I139" s="18"/>
      <c r="J139" s="18"/>
      <c r="K139" s="18"/>
    </row>
    <row r="140" spans="1:11" ht="28.5" customHeight="1">
      <c r="A140" s="37">
        <f t="shared" si="5"/>
        <v>89</v>
      </c>
      <c r="B140" s="36" t="s">
        <v>148</v>
      </c>
      <c r="C140" s="16"/>
      <c r="D140" s="37" t="s">
        <v>8</v>
      </c>
      <c r="E140" s="17">
        <v>270</v>
      </c>
      <c r="F140" s="17">
        <f t="shared" si="4"/>
        <v>810</v>
      </c>
      <c r="G140" s="74"/>
      <c r="H140" s="74"/>
      <c r="I140" s="18"/>
      <c r="J140" s="18"/>
      <c r="K140" s="18"/>
    </row>
    <row r="141" spans="1:11" ht="28.5" customHeight="1">
      <c r="A141" s="37">
        <f t="shared" si="5"/>
        <v>90</v>
      </c>
      <c r="B141" s="36" t="s">
        <v>242</v>
      </c>
      <c r="C141" s="16"/>
      <c r="D141" s="37" t="s">
        <v>32</v>
      </c>
      <c r="E141" s="17">
        <v>24</v>
      </c>
      <c r="F141" s="17">
        <f t="shared" si="4"/>
        <v>72</v>
      </c>
      <c r="G141" s="74"/>
      <c r="H141" s="74"/>
      <c r="I141" s="18"/>
      <c r="J141" s="18"/>
      <c r="K141" s="18"/>
    </row>
    <row r="142" spans="1:11" ht="12.75">
      <c r="A142" s="48"/>
      <c r="B142" s="19"/>
      <c r="C142" s="20"/>
      <c r="D142" s="48"/>
      <c r="E142" s="21"/>
      <c r="F142" s="21"/>
      <c r="G142" s="76"/>
      <c r="H142" s="20"/>
      <c r="I142" s="20"/>
      <c r="J142" s="2"/>
      <c r="K142" s="2"/>
    </row>
    <row r="143" spans="1:11" ht="19.5" customHeight="1">
      <c r="A143" s="48"/>
      <c r="B143" s="54" t="s">
        <v>55</v>
      </c>
      <c r="C143" s="23" t="s">
        <v>56</v>
      </c>
      <c r="D143" s="48"/>
      <c r="E143" s="21"/>
      <c r="F143" s="21"/>
      <c r="G143" s="76"/>
      <c r="H143" s="20"/>
      <c r="I143" s="20"/>
      <c r="J143" s="2"/>
      <c r="K143" s="2"/>
    </row>
    <row r="144" spans="1:11" ht="12.75">
      <c r="A144" s="48"/>
      <c r="B144" s="19"/>
      <c r="C144" s="20"/>
      <c r="D144" s="48"/>
      <c r="E144" s="21"/>
      <c r="F144" s="21"/>
      <c r="G144" s="76"/>
      <c r="H144" s="20"/>
      <c r="I144" s="20"/>
      <c r="J144" s="2"/>
      <c r="K144" s="2"/>
    </row>
    <row r="145" spans="1:11" ht="28.5" customHeight="1">
      <c r="A145" s="37">
        <v>91</v>
      </c>
      <c r="B145" s="36" t="s">
        <v>330</v>
      </c>
      <c r="C145" s="16"/>
      <c r="D145" s="37" t="s">
        <v>32</v>
      </c>
      <c r="E145" s="17">
        <v>550</v>
      </c>
      <c r="F145" s="17">
        <f>E145*3</f>
        <v>1650</v>
      </c>
      <c r="G145" s="74"/>
      <c r="H145" s="74"/>
      <c r="I145" s="18"/>
      <c r="J145" s="18"/>
      <c r="K145" s="18"/>
    </row>
    <row r="146" spans="1:11" ht="28.5" customHeight="1">
      <c r="A146" s="37">
        <f>A145+1</f>
        <v>92</v>
      </c>
      <c r="B146" s="36" t="s">
        <v>319</v>
      </c>
      <c r="C146" s="16"/>
      <c r="D146" s="37" t="s">
        <v>32</v>
      </c>
      <c r="E146" s="17">
        <v>18</v>
      </c>
      <c r="F146" s="17">
        <f aca="true" t="shared" si="6" ref="F146:F175">E146*3</f>
        <v>54</v>
      </c>
      <c r="G146" s="74"/>
      <c r="H146" s="74"/>
      <c r="I146" s="18"/>
      <c r="J146" s="18"/>
      <c r="K146" s="18"/>
    </row>
    <row r="147" spans="1:11" ht="28.5" customHeight="1">
      <c r="A147" s="37">
        <f aca="true" t="shared" si="7" ref="A147:A175">A146+1</f>
        <v>93</v>
      </c>
      <c r="B147" s="36" t="s">
        <v>325</v>
      </c>
      <c r="C147" s="16"/>
      <c r="D147" s="37" t="s">
        <v>32</v>
      </c>
      <c r="E147" s="17">
        <v>90</v>
      </c>
      <c r="F147" s="17">
        <f t="shared" si="6"/>
        <v>270</v>
      </c>
      <c r="G147" s="74"/>
      <c r="H147" s="74"/>
      <c r="I147" s="18"/>
      <c r="J147" s="18"/>
      <c r="K147" s="18"/>
    </row>
    <row r="148" spans="1:12" ht="28.5" customHeight="1">
      <c r="A148" s="37">
        <f t="shared" si="7"/>
        <v>94</v>
      </c>
      <c r="B148" s="36" t="s">
        <v>320</v>
      </c>
      <c r="C148" s="16"/>
      <c r="D148" s="37" t="s">
        <v>32</v>
      </c>
      <c r="E148" s="17">
        <v>28</v>
      </c>
      <c r="F148" s="17">
        <f t="shared" si="6"/>
        <v>84</v>
      </c>
      <c r="G148" s="74"/>
      <c r="H148" s="74"/>
      <c r="I148" s="18"/>
      <c r="J148" s="69" t="s">
        <v>27</v>
      </c>
      <c r="K148" s="69" t="s">
        <v>28</v>
      </c>
      <c r="L148">
        <v>8</v>
      </c>
    </row>
    <row r="149" spans="1:11" ht="28.5" customHeight="1">
      <c r="A149" s="37">
        <f t="shared" si="7"/>
        <v>95</v>
      </c>
      <c r="B149" s="36" t="s">
        <v>324</v>
      </c>
      <c r="C149" s="16"/>
      <c r="D149" s="37" t="s">
        <v>32</v>
      </c>
      <c r="E149" s="17">
        <v>720</v>
      </c>
      <c r="F149" s="17">
        <f t="shared" si="6"/>
        <v>2160</v>
      </c>
      <c r="G149" s="74"/>
      <c r="H149" s="74"/>
      <c r="I149" s="18"/>
      <c r="J149" s="18"/>
      <c r="K149" s="18"/>
    </row>
    <row r="150" spans="1:11" ht="28.5" customHeight="1">
      <c r="A150" s="37">
        <f t="shared" si="7"/>
        <v>96</v>
      </c>
      <c r="B150" s="36" t="s">
        <v>323</v>
      </c>
      <c r="C150" s="16"/>
      <c r="D150" s="37" t="s">
        <v>32</v>
      </c>
      <c r="E150" s="17">
        <v>210</v>
      </c>
      <c r="F150" s="17">
        <f t="shared" si="6"/>
        <v>630</v>
      </c>
      <c r="G150" s="74"/>
      <c r="H150" s="74"/>
      <c r="I150" s="18"/>
      <c r="J150" s="18"/>
      <c r="K150" s="18"/>
    </row>
    <row r="151" spans="1:11" ht="28.5" customHeight="1">
      <c r="A151" s="37">
        <f t="shared" si="7"/>
        <v>97</v>
      </c>
      <c r="B151" s="36" t="s">
        <v>322</v>
      </c>
      <c r="C151" s="16"/>
      <c r="D151" s="37" t="s">
        <v>32</v>
      </c>
      <c r="E151" s="17">
        <v>740</v>
      </c>
      <c r="F151" s="17">
        <f t="shared" si="6"/>
        <v>2220</v>
      </c>
      <c r="G151" s="74"/>
      <c r="H151" s="74"/>
      <c r="I151" s="18"/>
      <c r="J151" s="18"/>
      <c r="K151" s="18"/>
    </row>
    <row r="152" spans="1:11" ht="28.5" customHeight="1">
      <c r="A152" s="37">
        <f t="shared" si="7"/>
        <v>98</v>
      </c>
      <c r="B152" s="36" t="s">
        <v>321</v>
      </c>
      <c r="C152" s="16"/>
      <c r="D152" s="37" t="s">
        <v>32</v>
      </c>
      <c r="E152" s="17">
        <v>370</v>
      </c>
      <c r="F152" s="17">
        <f t="shared" si="6"/>
        <v>1110</v>
      </c>
      <c r="G152" s="74"/>
      <c r="H152" s="74"/>
      <c r="I152" s="18"/>
      <c r="J152" s="18"/>
      <c r="K152" s="18"/>
    </row>
    <row r="153" spans="1:12" ht="28.5" customHeight="1">
      <c r="A153" s="37">
        <f t="shared" si="7"/>
        <v>99</v>
      </c>
      <c r="B153" s="36" t="s">
        <v>326</v>
      </c>
      <c r="C153" s="16"/>
      <c r="D153" s="37" t="s">
        <v>32</v>
      </c>
      <c r="E153" s="17">
        <v>360</v>
      </c>
      <c r="F153" s="17">
        <f t="shared" si="6"/>
        <v>1080</v>
      </c>
      <c r="G153" s="74"/>
      <c r="H153" s="74"/>
      <c r="I153" s="18"/>
      <c r="J153" s="69" t="s">
        <v>27</v>
      </c>
      <c r="K153" s="69" t="s">
        <v>28</v>
      </c>
      <c r="L153">
        <v>9</v>
      </c>
    </row>
    <row r="154" spans="1:11" ht="28.5" customHeight="1">
      <c r="A154" s="37">
        <f t="shared" si="7"/>
        <v>100</v>
      </c>
      <c r="B154" s="36" t="s">
        <v>327</v>
      </c>
      <c r="C154" s="16"/>
      <c r="D154" s="37" t="s">
        <v>32</v>
      </c>
      <c r="E154" s="17">
        <v>440</v>
      </c>
      <c r="F154" s="17">
        <f t="shared" si="6"/>
        <v>1320</v>
      </c>
      <c r="G154" s="74"/>
      <c r="H154" s="74"/>
      <c r="I154" s="18"/>
      <c r="J154" s="18"/>
      <c r="K154" s="18"/>
    </row>
    <row r="155" spans="1:11" ht="28.5" customHeight="1">
      <c r="A155" s="37">
        <f t="shared" si="7"/>
        <v>101</v>
      </c>
      <c r="B155" s="36" t="s">
        <v>328</v>
      </c>
      <c r="C155" s="16"/>
      <c r="D155" s="37" t="s">
        <v>32</v>
      </c>
      <c r="E155" s="17">
        <v>820</v>
      </c>
      <c r="F155" s="17">
        <f t="shared" si="6"/>
        <v>2460</v>
      </c>
      <c r="G155" s="74"/>
      <c r="H155" s="74"/>
      <c r="I155" s="18"/>
      <c r="J155" s="18"/>
      <c r="K155" s="18"/>
    </row>
    <row r="156" spans="1:11" ht="28.5" customHeight="1">
      <c r="A156" s="37">
        <f t="shared" si="7"/>
        <v>102</v>
      </c>
      <c r="B156" s="36" t="s">
        <v>329</v>
      </c>
      <c r="C156" s="16"/>
      <c r="D156" s="37" t="s">
        <v>32</v>
      </c>
      <c r="E156" s="17">
        <v>430</v>
      </c>
      <c r="F156" s="17">
        <f t="shared" si="6"/>
        <v>1290</v>
      </c>
      <c r="G156" s="74"/>
      <c r="H156" s="74"/>
      <c r="I156" s="18"/>
      <c r="J156" s="18"/>
      <c r="K156" s="18"/>
    </row>
    <row r="157" spans="1:11" ht="28.5" customHeight="1">
      <c r="A157" s="37">
        <f t="shared" si="7"/>
        <v>103</v>
      </c>
      <c r="B157" s="36" t="s">
        <v>231</v>
      </c>
      <c r="C157" s="16"/>
      <c r="D157" s="37" t="s">
        <v>32</v>
      </c>
      <c r="E157" s="17">
        <v>1550</v>
      </c>
      <c r="F157" s="17">
        <f t="shared" si="6"/>
        <v>4650</v>
      </c>
      <c r="G157" s="74"/>
      <c r="H157" s="74"/>
      <c r="I157" s="18"/>
      <c r="J157" s="18"/>
      <c r="K157" s="18"/>
    </row>
    <row r="158" spans="1:11" ht="28.5" customHeight="1">
      <c r="A158" s="37">
        <f t="shared" si="7"/>
        <v>104</v>
      </c>
      <c r="B158" s="36" t="s">
        <v>306</v>
      </c>
      <c r="C158" s="16"/>
      <c r="D158" s="37" t="s">
        <v>32</v>
      </c>
      <c r="E158" s="17">
        <v>696</v>
      </c>
      <c r="F158" s="17">
        <f t="shared" si="6"/>
        <v>2088</v>
      </c>
      <c r="G158" s="74"/>
      <c r="H158" s="74"/>
      <c r="I158" s="18"/>
      <c r="J158" s="18"/>
      <c r="K158" s="18"/>
    </row>
    <row r="159" spans="1:11" ht="28.5" customHeight="1">
      <c r="A159" s="37">
        <f t="shared" si="7"/>
        <v>105</v>
      </c>
      <c r="B159" s="36" t="s">
        <v>331</v>
      </c>
      <c r="C159" s="16"/>
      <c r="D159" s="37" t="s">
        <v>32</v>
      </c>
      <c r="E159" s="17">
        <v>234</v>
      </c>
      <c r="F159" s="17">
        <f t="shared" si="6"/>
        <v>702</v>
      </c>
      <c r="G159" s="74"/>
      <c r="H159" s="74"/>
      <c r="I159" s="18"/>
      <c r="J159" s="18"/>
      <c r="K159" s="18"/>
    </row>
    <row r="160" spans="1:11" ht="28.5" customHeight="1">
      <c r="A160" s="37">
        <f t="shared" si="7"/>
        <v>106</v>
      </c>
      <c r="B160" s="36" t="s">
        <v>307</v>
      </c>
      <c r="C160" s="16"/>
      <c r="D160" s="37" t="s">
        <v>32</v>
      </c>
      <c r="E160" s="17">
        <v>126</v>
      </c>
      <c r="F160" s="17">
        <f t="shared" si="6"/>
        <v>378</v>
      </c>
      <c r="G160" s="74"/>
      <c r="H160" s="74"/>
      <c r="I160" s="18"/>
      <c r="J160" s="18"/>
      <c r="K160" s="18"/>
    </row>
    <row r="161" spans="1:11" ht="28.5" customHeight="1">
      <c r="A161" s="37">
        <f t="shared" si="7"/>
        <v>107</v>
      </c>
      <c r="B161" s="36" t="s">
        <v>308</v>
      </c>
      <c r="C161" s="16"/>
      <c r="D161" s="37" t="s">
        <v>32</v>
      </c>
      <c r="E161" s="17">
        <v>20</v>
      </c>
      <c r="F161" s="17">
        <f t="shared" si="6"/>
        <v>60</v>
      </c>
      <c r="G161" s="74"/>
      <c r="H161" s="74"/>
      <c r="I161" s="18"/>
      <c r="J161" s="18"/>
      <c r="K161" s="18"/>
    </row>
    <row r="162" spans="1:12" ht="28.5" customHeight="1">
      <c r="A162" s="37">
        <f t="shared" si="7"/>
        <v>108</v>
      </c>
      <c r="B162" s="36" t="s">
        <v>332</v>
      </c>
      <c r="C162" s="16"/>
      <c r="D162" s="37" t="s">
        <v>32</v>
      </c>
      <c r="E162" s="17">
        <v>96</v>
      </c>
      <c r="F162" s="17">
        <f t="shared" si="6"/>
        <v>288</v>
      </c>
      <c r="G162" s="74"/>
      <c r="H162" s="74"/>
      <c r="I162" s="18"/>
      <c r="J162" s="69" t="s">
        <v>27</v>
      </c>
      <c r="K162" s="69" t="s">
        <v>28</v>
      </c>
      <c r="L162">
        <v>10</v>
      </c>
    </row>
    <row r="163" spans="1:11" ht="28.5" customHeight="1">
      <c r="A163" s="37">
        <f t="shared" si="7"/>
        <v>109</v>
      </c>
      <c r="B163" s="36" t="s">
        <v>309</v>
      </c>
      <c r="C163" s="16"/>
      <c r="D163" s="37" t="s">
        <v>32</v>
      </c>
      <c r="E163" s="17">
        <v>61</v>
      </c>
      <c r="F163" s="17">
        <f t="shared" si="6"/>
        <v>183</v>
      </c>
      <c r="G163" s="74"/>
      <c r="H163" s="74"/>
      <c r="I163" s="18"/>
      <c r="J163" s="18"/>
      <c r="K163" s="18"/>
    </row>
    <row r="164" spans="1:12" ht="28.5" customHeight="1">
      <c r="A164" s="37">
        <f t="shared" si="7"/>
        <v>110</v>
      </c>
      <c r="B164" s="36" t="s">
        <v>61</v>
      </c>
      <c r="C164" s="16"/>
      <c r="D164" s="37" t="s">
        <v>32</v>
      </c>
      <c r="E164" s="17">
        <v>558</v>
      </c>
      <c r="F164" s="17">
        <f t="shared" si="6"/>
        <v>1674</v>
      </c>
      <c r="G164" s="74"/>
      <c r="H164" s="74"/>
      <c r="I164" s="18"/>
      <c r="J164" s="69" t="s">
        <v>27</v>
      </c>
      <c r="K164" s="69" t="s">
        <v>28</v>
      </c>
      <c r="L164">
        <v>11</v>
      </c>
    </row>
    <row r="165" spans="1:11" ht="28.5" customHeight="1">
      <c r="A165" s="37">
        <f t="shared" si="7"/>
        <v>111</v>
      </c>
      <c r="B165" s="36" t="s">
        <v>62</v>
      </c>
      <c r="C165" s="16"/>
      <c r="D165" s="37" t="s">
        <v>32</v>
      </c>
      <c r="E165" s="17">
        <v>423</v>
      </c>
      <c r="F165" s="17">
        <f t="shared" si="6"/>
        <v>1269</v>
      </c>
      <c r="G165" s="74"/>
      <c r="H165" s="74"/>
      <c r="I165" s="18"/>
      <c r="J165" s="18"/>
      <c r="K165" s="18"/>
    </row>
    <row r="166" spans="1:11" ht="28.5" customHeight="1">
      <c r="A166" s="37">
        <f t="shared" si="7"/>
        <v>112</v>
      </c>
      <c r="B166" s="36" t="s">
        <v>310</v>
      </c>
      <c r="C166" s="16"/>
      <c r="D166" s="37" t="s">
        <v>32</v>
      </c>
      <c r="E166" s="17">
        <v>383</v>
      </c>
      <c r="F166" s="17">
        <f t="shared" si="6"/>
        <v>1149</v>
      </c>
      <c r="G166" s="74"/>
      <c r="H166" s="74"/>
      <c r="I166" s="18"/>
      <c r="J166" s="18"/>
      <c r="K166" s="18"/>
    </row>
    <row r="167" spans="1:12" ht="28.5" customHeight="1">
      <c r="A167" s="37">
        <f t="shared" si="7"/>
        <v>113</v>
      </c>
      <c r="B167" s="36" t="s">
        <v>152</v>
      </c>
      <c r="C167" s="16"/>
      <c r="D167" s="37" t="s">
        <v>32</v>
      </c>
      <c r="E167" s="17">
        <v>375</v>
      </c>
      <c r="F167" s="17">
        <f t="shared" si="6"/>
        <v>1125</v>
      </c>
      <c r="G167" s="74"/>
      <c r="H167" s="74"/>
      <c r="I167" s="18"/>
      <c r="J167" s="69" t="s">
        <v>27</v>
      </c>
      <c r="K167" s="69" t="s">
        <v>28</v>
      </c>
      <c r="L167">
        <v>12</v>
      </c>
    </row>
    <row r="168" spans="1:11" ht="28.5" customHeight="1">
      <c r="A168" s="37">
        <f t="shared" si="7"/>
        <v>114</v>
      </c>
      <c r="B168" s="36" t="s">
        <v>244</v>
      </c>
      <c r="C168" s="16"/>
      <c r="D168" s="37" t="s">
        <v>32</v>
      </c>
      <c r="E168" s="17">
        <v>20</v>
      </c>
      <c r="F168" s="17">
        <f t="shared" si="6"/>
        <v>60</v>
      </c>
      <c r="G168" s="74"/>
      <c r="H168" s="74"/>
      <c r="I168" s="18"/>
      <c r="J168" s="18"/>
      <c r="K168" s="18"/>
    </row>
    <row r="169" spans="1:11" ht="28.5" customHeight="1">
      <c r="A169" s="37">
        <f t="shared" si="7"/>
        <v>115</v>
      </c>
      <c r="B169" s="36" t="s">
        <v>151</v>
      </c>
      <c r="C169" s="16"/>
      <c r="D169" s="37" t="s">
        <v>32</v>
      </c>
      <c r="E169" s="17">
        <v>30</v>
      </c>
      <c r="F169" s="17">
        <f t="shared" si="6"/>
        <v>90</v>
      </c>
      <c r="G169" s="74"/>
      <c r="H169" s="74"/>
      <c r="I169" s="18"/>
      <c r="J169" s="18"/>
      <c r="K169" s="18"/>
    </row>
    <row r="170" spans="1:11" ht="28.5" customHeight="1">
      <c r="A170" s="37">
        <f t="shared" si="7"/>
        <v>116</v>
      </c>
      <c r="B170" s="36" t="s">
        <v>57</v>
      </c>
      <c r="C170" s="16"/>
      <c r="D170" s="37" t="s">
        <v>78</v>
      </c>
      <c r="E170" s="17">
        <v>2520</v>
      </c>
      <c r="F170" s="17">
        <f t="shared" si="6"/>
        <v>7560</v>
      </c>
      <c r="G170" s="74"/>
      <c r="H170" s="74"/>
      <c r="I170" s="18"/>
      <c r="J170" s="18"/>
      <c r="K170" s="18"/>
    </row>
    <row r="171" spans="1:11" ht="28.5" customHeight="1">
      <c r="A171" s="37">
        <f t="shared" si="7"/>
        <v>117</v>
      </c>
      <c r="B171" s="36" t="s">
        <v>280</v>
      </c>
      <c r="C171" s="16"/>
      <c r="D171" s="37" t="s">
        <v>78</v>
      </c>
      <c r="E171" s="17">
        <v>246</v>
      </c>
      <c r="F171" s="17">
        <f t="shared" si="6"/>
        <v>738</v>
      </c>
      <c r="G171" s="74"/>
      <c r="H171" s="74"/>
      <c r="I171" s="18"/>
      <c r="J171" s="18"/>
      <c r="K171" s="18"/>
    </row>
    <row r="172" spans="1:11" ht="28.5" customHeight="1">
      <c r="A172" s="37">
        <f t="shared" si="7"/>
        <v>118</v>
      </c>
      <c r="B172" s="36" t="s">
        <v>58</v>
      </c>
      <c r="C172" s="16"/>
      <c r="D172" s="37" t="s">
        <v>32</v>
      </c>
      <c r="E172" s="17">
        <v>600</v>
      </c>
      <c r="F172" s="17">
        <f t="shared" si="6"/>
        <v>1800</v>
      </c>
      <c r="G172" s="74"/>
      <c r="H172" s="74"/>
      <c r="I172" s="18"/>
      <c r="J172" s="18"/>
      <c r="K172" s="18"/>
    </row>
    <row r="173" spans="1:11" ht="28.5" customHeight="1">
      <c r="A173" s="37">
        <f t="shared" si="7"/>
        <v>119</v>
      </c>
      <c r="B173" s="36" t="s">
        <v>59</v>
      </c>
      <c r="C173" s="16"/>
      <c r="D173" s="37" t="s">
        <v>32</v>
      </c>
      <c r="E173" s="17">
        <v>480</v>
      </c>
      <c r="F173" s="17">
        <f t="shared" si="6"/>
        <v>1440</v>
      </c>
      <c r="G173" s="74"/>
      <c r="H173" s="74"/>
      <c r="I173" s="18"/>
      <c r="J173" s="18"/>
      <c r="K173" s="18"/>
    </row>
    <row r="174" spans="1:11" ht="28.5" customHeight="1">
      <c r="A174" s="37">
        <f t="shared" si="7"/>
        <v>120</v>
      </c>
      <c r="B174" s="36" t="s">
        <v>60</v>
      </c>
      <c r="C174" s="16"/>
      <c r="D174" s="37" t="s">
        <v>32</v>
      </c>
      <c r="E174" s="17">
        <v>570</v>
      </c>
      <c r="F174" s="17">
        <f t="shared" si="6"/>
        <v>1710</v>
      </c>
      <c r="G174" s="74"/>
      <c r="H174" s="74"/>
      <c r="I174" s="18"/>
      <c r="J174" s="18"/>
      <c r="K174" s="18"/>
    </row>
    <row r="175" spans="1:11" ht="28.5" customHeight="1">
      <c r="A175" s="37">
        <f t="shared" si="7"/>
        <v>121</v>
      </c>
      <c r="B175" s="36" t="s">
        <v>149</v>
      </c>
      <c r="C175" s="16"/>
      <c r="D175" s="37" t="s">
        <v>32</v>
      </c>
      <c r="E175" s="17">
        <v>2720</v>
      </c>
      <c r="F175" s="17">
        <f t="shared" si="6"/>
        <v>8160</v>
      </c>
      <c r="G175" s="74"/>
      <c r="H175" s="74"/>
      <c r="I175" s="18"/>
      <c r="J175" s="18"/>
      <c r="K175" s="18"/>
    </row>
    <row r="176" spans="1:11" ht="12" customHeight="1">
      <c r="A176" s="49"/>
      <c r="B176" s="25"/>
      <c r="C176" s="34"/>
      <c r="D176" s="49"/>
      <c r="E176" s="33"/>
      <c r="F176" s="33"/>
      <c r="G176" s="75"/>
      <c r="H176" s="34"/>
      <c r="I176" s="35"/>
      <c r="J176" s="43"/>
      <c r="K176" s="42"/>
    </row>
    <row r="177" spans="1:11" ht="15" customHeight="1">
      <c r="A177" s="48"/>
      <c r="B177" s="54" t="s">
        <v>63</v>
      </c>
      <c r="C177" s="23"/>
      <c r="D177" s="48"/>
      <c r="E177" s="21"/>
      <c r="F177" s="21"/>
      <c r="G177" s="76"/>
      <c r="H177" s="20"/>
      <c r="I177" s="20"/>
      <c r="J177" s="2"/>
      <c r="K177" s="2"/>
    </row>
    <row r="178" ht="12.75">
      <c r="G178" s="41"/>
    </row>
    <row r="179" spans="1:12" ht="28.5" customHeight="1">
      <c r="A179" s="37">
        <v>122</v>
      </c>
      <c r="B179" s="36" t="s">
        <v>234</v>
      </c>
      <c r="C179" s="16"/>
      <c r="D179" s="37" t="s">
        <v>32</v>
      </c>
      <c r="E179" s="17">
        <v>901</v>
      </c>
      <c r="F179" s="17">
        <f aca="true" t="shared" si="8" ref="F179:F207">E179*3</f>
        <v>2703</v>
      </c>
      <c r="G179" s="74"/>
      <c r="H179" s="74"/>
      <c r="I179" s="18"/>
      <c r="J179" s="69" t="s">
        <v>27</v>
      </c>
      <c r="K179" s="69" t="s">
        <v>28</v>
      </c>
      <c r="L179">
        <v>13</v>
      </c>
    </row>
    <row r="180" spans="1:11" ht="28.5" customHeight="1">
      <c r="A180" s="37">
        <f>A179+1</f>
        <v>123</v>
      </c>
      <c r="B180" s="36" t="s">
        <v>235</v>
      </c>
      <c r="C180" s="16"/>
      <c r="D180" s="37" t="s">
        <v>32</v>
      </c>
      <c r="E180" s="17">
        <v>376</v>
      </c>
      <c r="F180" s="17">
        <f t="shared" si="8"/>
        <v>1128</v>
      </c>
      <c r="G180" s="74"/>
      <c r="H180" s="74"/>
      <c r="I180" s="18"/>
      <c r="J180" s="18"/>
      <c r="K180" s="18"/>
    </row>
    <row r="181" spans="1:11" ht="28.5" customHeight="1">
      <c r="A181" s="37">
        <f aca="true" t="shared" si="9" ref="A181:A207">A180+1</f>
        <v>124</v>
      </c>
      <c r="B181" s="36" t="s">
        <v>236</v>
      </c>
      <c r="C181" s="16"/>
      <c r="D181" s="37" t="s">
        <v>32</v>
      </c>
      <c r="E181" s="17">
        <v>127</v>
      </c>
      <c r="F181" s="17">
        <f t="shared" si="8"/>
        <v>381</v>
      </c>
      <c r="G181" s="74"/>
      <c r="H181" s="74"/>
      <c r="I181" s="18"/>
      <c r="J181" s="18"/>
      <c r="K181" s="18"/>
    </row>
    <row r="182" spans="1:11" ht="28.5" customHeight="1">
      <c r="A182" s="37">
        <f t="shared" si="9"/>
        <v>125</v>
      </c>
      <c r="B182" s="36" t="s">
        <v>270</v>
      </c>
      <c r="C182" s="16"/>
      <c r="D182" s="37" t="s">
        <v>32</v>
      </c>
      <c r="E182" s="17">
        <v>20</v>
      </c>
      <c r="F182" s="17">
        <f t="shared" si="8"/>
        <v>60</v>
      </c>
      <c r="G182" s="74"/>
      <c r="H182" s="74"/>
      <c r="I182" s="18"/>
      <c r="J182" s="18"/>
      <c r="K182" s="18"/>
    </row>
    <row r="183" spans="1:11" ht="28.5" customHeight="1">
      <c r="A183" s="37">
        <f t="shared" si="9"/>
        <v>126</v>
      </c>
      <c r="B183" s="36" t="s">
        <v>271</v>
      </c>
      <c r="C183" s="16"/>
      <c r="D183" s="37" t="s">
        <v>32</v>
      </c>
      <c r="E183" s="17">
        <v>2336</v>
      </c>
      <c r="F183" s="17">
        <f t="shared" si="8"/>
        <v>7008</v>
      </c>
      <c r="G183" s="74"/>
      <c r="H183" s="74"/>
      <c r="I183" s="18"/>
      <c r="J183" s="18"/>
      <c r="K183" s="18"/>
    </row>
    <row r="184" spans="1:11" ht="28.5" customHeight="1">
      <c r="A184" s="37">
        <f t="shared" si="9"/>
        <v>127</v>
      </c>
      <c r="B184" s="36" t="s">
        <v>64</v>
      </c>
      <c r="C184" s="16"/>
      <c r="D184" s="37" t="s">
        <v>32</v>
      </c>
      <c r="E184" s="17">
        <v>63</v>
      </c>
      <c r="F184" s="17">
        <f t="shared" si="8"/>
        <v>189</v>
      </c>
      <c r="G184" s="74"/>
      <c r="H184" s="74"/>
      <c r="I184" s="18"/>
      <c r="J184" s="18"/>
      <c r="K184" s="18"/>
    </row>
    <row r="185" spans="1:11" ht="28.5" customHeight="1">
      <c r="A185" s="37">
        <f t="shared" si="9"/>
        <v>128</v>
      </c>
      <c r="B185" s="36" t="s">
        <v>232</v>
      </c>
      <c r="C185" s="16"/>
      <c r="D185" s="37" t="s">
        <v>8</v>
      </c>
      <c r="E185" s="17">
        <v>1050</v>
      </c>
      <c r="F185" s="17">
        <f t="shared" si="8"/>
        <v>3150</v>
      </c>
      <c r="G185" s="74"/>
      <c r="H185" s="74"/>
      <c r="I185" s="18"/>
      <c r="J185" s="18"/>
      <c r="K185" s="18"/>
    </row>
    <row r="186" spans="1:11" ht="28.5" customHeight="1">
      <c r="A186" s="37">
        <f t="shared" si="9"/>
        <v>129</v>
      </c>
      <c r="B186" s="36" t="s">
        <v>65</v>
      </c>
      <c r="C186" s="16"/>
      <c r="D186" s="37" t="s">
        <v>32</v>
      </c>
      <c r="E186" s="17">
        <v>16</v>
      </c>
      <c r="F186" s="17">
        <f t="shared" si="8"/>
        <v>48</v>
      </c>
      <c r="G186" s="74"/>
      <c r="H186" s="74"/>
      <c r="I186" s="18"/>
      <c r="J186" s="18"/>
      <c r="K186" s="18"/>
    </row>
    <row r="187" spans="1:11" ht="28.5" customHeight="1">
      <c r="A187" s="37">
        <f t="shared" si="9"/>
        <v>130</v>
      </c>
      <c r="B187" s="36" t="s">
        <v>66</v>
      </c>
      <c r="C187" s="16"/>
      <c r="D187" s="37" t="s">
        <v>32</v>
      </c>
      <c r="E187" s="17">
        <v>206</v>
      </c>
      <c r="F187" s="17">
        <f t="shared" si="8"/>
        <v>618</v>
      </c>
      <c r="G187" s="74"/>
      <c r="H187" s="74"/>
      <c r="I187" s="18"/>
      <c r="J187" s="18"/>
      <c r="K187" s="18"/>
    </row>
    <row r="188" spans="1:11" ht="28.5" customHeight="1">
      <c r="A188" s="37">
        <f t="shared" si="9"/>
        <v>131</v>
      </c>
      <c r="B188" s="36" t="s">
        <v>67</v>
      </c>
      <c r="C188" s="16"/>
      <c r="D188" s="37" t="s">
        <v>32</v>
      </c>
      <c r="E188" s="17">
        <v>40</v>
      </c>
      <c r="F188" s="17">
        <f t="shared" si="8"/>
        <v>120</v>
      </c>
      <c r="G188" s="74"/>
      <c r="H188" s="74"/>
      <c r="I188" s="18"/>
      <c r="J188" s="18"/>
      <c r="K188" s="18"/>
    </row>
    <row r="189" spans="1:11" ht="28.5" customHeight="1">
      <c r="A189" s="37">
        <f t="shared" si="9"/>
        <v>132</v>
      </c>
      <c r="B189" s="36" t="s">
        <v>68</v>
      </c>
      <c r="C189" s="16"/>
      <c r="D189" s="37" t="s">
        <v>32</v>
      </c>
      <c r="E189" s="17">
        <v>3155</v>
      </c>
      <c r="F189" s="17">
        <f t="shared" si="8"/>
        <v>9465</v>
      </c>
      <c r="G189" s="74"/>
      <c r="H189" s="74"/>
      <c r="I189" s="18"/>
      <c r="J189" s="18"/>
      <c r="K189" s="18"/>
    </row>
    <row r="190" spans="1:11" ht="28.5" customHeight="1">
      <c r="A190" s="37">
        <f t="shared" si="9"/>
        <v>133</v>
      </c>
      <c r="B190" s="36" t="s">
        <v>69</v>
      </c>
      <c r="C190" s="16"/>
      <c r="D190" s="37" t="s">
        <v>32</v>
      </c>
      <c r="E190" s="17">
        <v>307</v>
      </c>
      <c r="F190" s="17">
        <f t="shared" si="8"/>
        <v>921</v>
      </c>
      <c r="G190" s="74"/>
      <c r="H190" s="74"/>
      <c r="I190" s="18"/>
      <c r="J190" s="18"/>
      <c r="K190" s="18"/>
    </row>
    <row r="191" spans="1:11" ht="28.5" customHeight="1">
      <c r="A191" s="37">
        <f t="shared" si="9"/>
        <v>134</v>
      </c>
      <c r="B191" s="36" t="s">
        <v>334</v>
      </c>
      <c r="C191" s="16"/>
      <c r="D191" s="37" t="s">
        <v>313</v>
      </c>
      <c r="E191" s="17">
        <v>20</v>
      </c>
      <c r="F191" s="17">
        <f t="shared" si="8"/>
        <v>60</v>
      </c>
      <c r="G191" s="74"/>
      <c r="H191" s="74"/>
      <c r="I191" s="18"/>
      <c r="J191" s="18"/>
      <c r="K191" s="18"/>
    </row>
    <row r="192" spans="1:11" ht="28.5" customHeight="1">
      <c r="A192" s="37">
        <f t="shared" si="9"/>
        <v>135</v>
      </c>
      <c r="B192" s="36" t="s">
        <v>333</v>
      </c>
      <c r="C192" s="16"/>
      <c r="D192" s="37" t="s">
        <v>78</v>
      </c>
      <c r="E192" s="17">
        <v>2000</v>
      </c>
      <c r="F192" s="17">
        <f t="shared" si="8"/>
        <v>6000</v>
      </c>
      <c r="G192" s="74"/>
      <c r="H192" s="74"/>
      <c r="I192" s="18"/>
      <c r="J192" s="18"/>
      <c r="K192" s="18"/>
    </row>
    <row r="193" spans="1:11" ht="28.5" customHeight="1">
      <c r="A193" s="37">
        <f t="shared" si="9"/>
        <v>136</v>
      </c>
      <c r="B193" s="36" t="s">
        <v>364</v>
      </c>
      <c r="C193" s="16"/>
      <c r="D193" s="37" t="s">
        <v>32</v>
      </c>
      <c r="E193" s="17">
        <v>15</v>
      </c>
      <c r="F193" s="17">
        <f t="shared" si="8"/>
        <v>45</v>
      </c>
      <c r="G193" s="74"/>
      <c r="H193" s="74"/>
      <c r="I193" s="18"/>
      <c r="J193" s="18"/>
      <c r="K193" s="18"/>
    </row>
    <row r="194" spans="1:11" ht="28.5" customHeight="1">
      <c r="A194" s="37">
        <f t="shared" si="9"/>
        <v>137</v>
      </c>
      <c r="B194" s="36" t="s">
        <v>335</v>
      </c>
      <c r="C194" s="16"/>
      <c r="D194" s="37" t="s">
        <v>78</v>
      </c>
      <c r="E194" s="17">
        <v>240</v>
      </c>
      <c r="F194" s="17">
        <f t="shared" si="8"/>
        <v>720</v>
      </c>
      <c r="G194" s="74"/>
      <c r="H194" s="74"/>
      <c r="I194" s="18"/>
      <c r="J194" s="18"/>
      <c r="K194" s="18"/>
    </row>
    <row r="195" spans="1:11" ht="28.5" customHeight="1">
      <c r="A195" s="37">
        <f t="shared" si="9"/>
        <v>138</v>
      </c>
      <c r="B195" s="36" t="s">
        <v>153</v>
      </c>
      <c r="C195" s="16"/>
      <c r="D195" s="37" t="s">
        <v>78</v>
      </c>
      <c r="E195" s="17">
        <v>48</v>
      </c>
      <c r="F195" s="17">
        <f t="shared" si="8"/>
        <v>144</v>
      </c>
      <c r="G195" s="74"/>
      <c r="H195" s="74"/>
      <c r="I195" s="18"/>
      <c r="J195" s="18"/>
      <c r="K195" s="18"/>
    </row>
    <row r="196" spans="1:11" ht="28.5" customHeight="1">
      <c r="A196" s="37">
        <f t="shared" si="9"/>
        <v>139</v>
      </c>
      <c r="B196" s="36" t="s">
        <v>245</v>
      </c>
      <c r="C196" s="16"/>
      <c r="D196" s="37" t="s">
        <v>78</v>
      </c>
      <c r="E196" s="17">
        <v>66</v>
      </c>
      <c r="F196" s="17">
        <f t="shared" si="8"/>
        <v>198</v>
      </c>
      <c r="G196" s="74"/>
      <c r="H196" s="74"/>
      <c r="I196" s="18"/>
      <c r="J196" s="18"/>
      <c r="K196" s="18"/>
    </row>
    <row r="197" spans="1:11" ht="28.5" customHeight="1">
      <c r="A197" s="37">
        <f t="shared" si="9"/>
        <v>140</v>
      </c>
      <c r="B197" s="36" t="s">
        <v>70</v>
      </c>
      <c r="C197" s="16"/>
      <c r="D197" s="37" t="s">
        <v>78</v>
      </c>
      <c r="E197" s="17">
        <v>89</v>
      </c>
      <c r="F197" s="17">
        <f t="shared" si="8"/>
        <v>267</v>
      </c>
      <c r="G197" s="74"/>
      <c r="H197" s="74"/>
      <c r="I197" s="18"/>
      <c r="J197" s="18"/>
      <c r="K197" s="18"/>
    </row>
    <row r="198" spans="1:11" ht="28.5" customHeight="1">
      <c r="A198" s="37">
        <f t="shared" si="9"/>
        <v>141</v>
      </c>
      <c r="B198" s="36" t="s">
        <v>237</v>
      </c>
      <c r="C198" s="16"/>
      <c r="D198" s="37" t="s">
        <v>78</v>
      </c>
      <c r="E198" s="17">
        <v>2020</v>
      </c>
      <c r="F198" s="17">
        <f t="shared" si="8"/>
        <v>6060</v>
      </c>
      <c r="G198" s="74"/>
      <c r="H198" s="74"/>
      <c r="I198" s="18"/>
      <c r="J198" s="18"/>
      <c r="K198" s="18"/>
    </row>
    <row r="199" spans="1:11" ht="28.5" customHeight="1">
      <c r="A199" s="37">
        <f t="shared" si="9"/>
        <v>142</v>
      </c>
      <c r="B199" s="36" t="s">
        <v>246</v>
      </c>
      <c r="C199" s="16"/>
      <c r="D199" s="37" t="s">
        <v>78</v>
      </c>
      <c r="E199" s="17">
        <v>264</v>
      </c>
      <c r="F199" s="17">
        <f t="shared" si="8"/>
        <v>792</v>
      </c>
      <c r="G199" s="74"/>
      <c r="H199" s="74"/>
      <c r="I199" s="18"/>
      <c r="J199" s="18"/>
      <c r="K199" s="18"/>
    </row>
    <row r="200" spans="1:11" ht="28.5" customHeight="1">
      <c r="A200" s="37">
        <f t="shared" si="9"/>
        <v>143</v>
      </c>
      <c r="B200" s="36" t="s">
        <v>71</v>
      </c>
      <c r="C200" s="16"/>
      <c r="D200" s="37" t="s">
        <v>8</v>
      </c>
      <c r="E200" s="17">
        <v>1450</v>
      </c>
      <c r="F200" s="17">
        <f t="shared" si="8"/>
        <v>4350</v>
      </c>
      <c r="G200" s="74"/>
      <c r="H200" s="74"/>
      <c r="I200" s="18"/>
      <c r="J200" s="18"/>
      <c r="K200" s="18"/>
    </row>
    <row r="201" spans="1:11" ht="28.5" customHeight="1">
      <c r="A201" s="37">
        <f t="shared" si="9"/>
        <v>144</v>
      </c>
      <c r="B201" s="36" t="s">
        <v>154</v>
      </c>
      <c r="C201" s="16"/>
      <c r="D201" s="37" t="s">
        <v>78</v>
      </c>
      <c r="E201" s="17">
        <v>3435</v>
      </c>
      <c r="F201" s="17">
        <f t="shared" si="8"/>
        <v>10305</v>
      </c>
      <c r="G201" s="74"/>
      <c r="H201" s="74"/>
      <c r="I201" s="18"/>
      <c r="J201" s="18"/>
      <c r="K201" s="18"/>
    </row>
    <row r="202" spans="1:11" ht="28.5" customHeight="1">
      <c r="A202" s="37">
        <f t="shared" si="9"/>
        <v>145</v>
      </c>
      <c r="B202" s="36" t="s">
        <v>72</v>
      </c>
      <c r="C202" s="16"/>
      <c r="D202" s="37" t="s">
        <v>78</v>
      </c>
      <c r="E202" s="17">
        <v>1377</v>
      </c>
      <c r="F202" s="17">
        <f t="shared" si="8"/>
        <v>4131</v>
      </c>
      <c r="G202" s="74"/>
      <c r="H202" s="74"/>
      <c r="I202" s="18"/>
      <c r="J202" s="18"/>
      <c r="K202" s="18"/>
    </row>
    <row r="203" spans="1:11" ht="28.5" customHeight="1">
      <c r="A203" s="37">
        <f t="shared" si="9"/>
        <v>146</v>
      </c>
      <c r="B203" s="36" t="s">
        <v>73</v>
      </c>
      <c r="C203" s="16"/>
      <c r="D203" s="37" t="s">
        <v>32</v>
      </c>
      <c r="E203" s="17">
        <v>77</v>
      </c>
      <c r="F203" s="17">
        <f t="shared" si="8"/>
        <v>231</v>
      </c>
      <c r="G203" s="74"/>
      <c r="H203" s="74"/>
      <c r="I203" s="18"/>
      <c r="J203" s="18"/>
      <c r="K203" s="18"/>
    </row>
    <row r="204" spans="1:11" ht="28.5" customHeight="1">
      <c r="A204" s="37">
        <f t="shared" si="9"/>
        <v>147</v>
      </c>
      <c r="B204" s="36" t="s">
        <v>75</v>
      </c>
      <c r="C204" s="16"/>
      <c r="D204" s="37" t="s">
        <v>78</v>
      </c>
      <c r="E204" s="17">
        <v>51960</v>
      </c>
      <c r="F204" s="17">
        <f t="shared" si="8"/>
        <v>155880</v>
      </c>
      <c r="G204" s="74"/>
      <c r="H204" s="74"/>
      <c r="I204" s="18"/>
      <c r="J204" s="18"/>
      <c r="K204" s="18"/>
    </row>
    <row r="205" spans="1:11" ht="28.5" customHeight="1">
      <c r="A205" s="37">
        <f t="shared" si="9"/>
        <v>148</v>
      </c>
      <c r="B205" s="36" t="s">
        <v>74</v>
      </c>
      <c r="C205" s="16"/>
      <c r="D205" s="37" t="s">
        <v>32</v>
      </c>
      <c r="E205" s="17">
        <v>60</v>
      </c>
      <c r="F205" s="17">
        <f t="shared" si="8"/>
        <v>180</v>
      </c>
      <c r="G205" s="74"/>
      <c r="H205" s="74"/>
      <c r="I205" s="18"/>
      <c r="J205" s="18"/>
      <c r="K205" s="18"/>
    </row>
    <row r="206" spans="1:11" ht="28.5" customHeight="1">
      <c r="A206" s="37">
        <f t="shared" si="9"/>
        <v>149</v>
      </c>
      <c r="B206" s="36" t="s">
        <v>155</v>
      </c>
      <c r="C206" s="16"/>
      <c r="D206" s="37" t="s">
        <v>32</v>
      </c>
      <c r="E206" s="17">
        <v>31</v>
      </c>
      <c r="F206" s="17">
        <f t="shared" si="8"/>
        <v>93</v>
      </c>
      <c r="G206" s="74"/>
      <c r="H206" s="74"/>
      <c r="I206" s="18"/>
      <c r="J206" s="18"/>
      <c r="K206" s="18"/>
    </row>
    <row r="207" spans="1:11" ht="28.5" customHeight="1">
      <c r="A207" s="37">
        <f t="shared" si="9"/>
        <v>150</v>
      </c>
      <c r="B207" s="36" t="s">
        <v>233</v>
      </c>
      <c r="C207" s="16"/>
      <c r="D207" s="37" t="s">
        <v>32</v>
      </c>
      <c r="E207" s="17">
        <v>11</v>
      </c>
      <c r="F207" s="17">
        <f t="shared" si="8"/>
        <v>33</v>
      </c>
      <c r="G207" s="74"/>
      <c r="H207" s="74"/>
      <c r="I207" s="18"/>
      <c r="J207" s="18"/>
      <c r="K207" s="18"/>
    </row>
    <row r="208" spans="1:11" ht="12.75">
      <c r="A208" s="48"/>
      <c r="B208" s="19"/>
      <c r="C208" s="20"/>
      <c r="D208" s="48"/>
      <c r="F208" s="21"/>
      <c r="G208" s="76"/>
      <c r="H208" s="20"/>
      <c r="I208" s="20"/>
      <c r="J208" s="2"/>
      <c r="K208" s="2"/>
    </row>
    <row r="209" spans="1:11" ht="39.75" customHeight="1">
      <c r="A209" s="48"/>
      <c r="B209" s="54" t="s">
        <v>79</v>
      </c>
      <c r="C209" s="24"/>
      <c r="D209" s="48"/>
      <c r="E209" s="21"/>
      <c r="F209" s="21"/>
      <c r="G209" s="75"/>
      <c r="H209" s="21"/>
      <c r="I209" s="34"/>
      <c r="J209" s="80"/>
      <c r="K209" s="2"/>
    </row>
    <row r="210" spans="1:11" ht="12.75">
      <c r="A210" s="48"/>
      <c r="B210" s="19"/>
      <c r="C210" s="20"/>
      <c r="D210" s="48"/>
      <c r="E210" s="21"/>
      <c r="F210" s="21"/>
      <c r="G210" s="76"/>
      <c r="H210" s="20"/>
      <c r="I210" s="20"/>
      <c r="J210" s="2"/>
      <c r="K210" s="2"/>
    </row>
    <row r="211" spans="1:11" ht="28.5" customHeight="1">
      <c r="A211" s="37">
        <v>151</v>
      </c>
      <c r="B211" s="36" t="s">
        <v>312</v>
      </c>
      <c r="C211" s="16"/>
      <c r="D211" s="37" t="s">
        <v>32</v>
      </c>
      <c r="E211" s="17">
        <v>54</v>
      </c>
      <c r="F211" s="17">
        <f>E211*3</f>
        <v>162</v>
      </c>
      <c r="G211" s="74"/>
      <c r="H211" s="74"/>
      <c r="I211" s="74"/>
      <c r="J211" s="18"/>
      <c r="K211" s="18"/>
    </row>
    <row r="212" spans="1:11" ht="28.5" customHeight="1">
      <c r="A212" s="37">
        <f>A211+1</f>
        <v>152</v>
      </c>
      <c r="B212" s="36" t="s">
        <v>260</v>
      </c>
      <c r="C212" s="16"/>
      <c r="D212" s="37" t="s">
        <v>32</v>
      </c>
      <c r="E212" s="17">
        <v>20</v>
      </c>
      <c r="F212" s="17">
        <f aca="true" t="shared" si="10" ref="F212:F227">E212*3</f>
        <v>60</v>
      </c>
      <c r="G212" s="74"/>
      <c r="H212" s="74"/>
      <c r="I212" s="74"/>
      <c r="J212" s="18"/>
      <c r="K212" s="18"/>
    </row>
    <row r="213" spans="1:11" ht="28.5" customHeight="1">
      <c r="A213" s="37">
        <f aca="true" t="shared" si="11" ref="A213:A227">A212+1</f>
        <v>153</v>
      </c>
      <c r="B213" s="36" t="s">
        <v>247</v>
      </c>
      <c r="C213" s="16"/>
      <c r="D213" s="37" t="s">
        <v>32</v>
      </c>
      <c r="E213" s="17">
        <v>205</v>
      </c>
      <c r="F213" s="17">
        <f t="shared" si="10"/>
        <v>615</v>
      </c>
      <c r="G213" s="74"/>
      <c r="H213" s="74"/>
      <c r="I213" s="74"/>
      <c r="J213" s="18"/>
      <c r="K213" s="18"/>
    </row>
    <row r="214" spans="1:11" ht="28.5" customHeight="1">
      <c r="A214" s="37">
        <f t="shared" si="11"/>
        <v>154</v>
      </c>
      <c r="B214" s="36" t="s">
        <v>365</v>
      </c>
      <c r="C214" s="16"/>
      <c r="D214" s="37" t="s">
        <v>32</v>
      </c>
      <c r="E214" s="17">
        <v>540</v>
      </c>
      <c r="F214" s="17">
        <f t="shared" si="10"/>
        <v>1620</v>
      </c>
      <c r="G214" s="74"/>
      <c r="H214" s="74"/>
      <c r="I214" s="74"/>
      <c r="J214" s="18"/>
      <c r="K214" s="18"/>
    </row>
    <row r="215" spans="1:12" ht="28.5" customHeight="1">
      <c r="A215" s="37">
        <f t="shared" si="11"/>
        <v>155</v>
      </c>
      <c r="B215" s="36" t="s">
        <v>248</v>
      </c>
      <c r="C215" s="16"/>
      <c r="D215" s="37" t="s">
        <v>32</v>
      </c>
      <c r="E215" s="17">
        <v>655</v>
      </c>
      <c r="F215" s="17">
        <f t="shared" si="10"/>
        <v>1965</v>
      </c>
      <c r="G215" s="74"/>
      <c r="H215" s="74"/>
      <c r="I215" s="74"/>
      <c r="J215" s="69" t="s">
        <v>27</v>
      </c>
      <c r="K215" s="69" t="s">
        <v>28</v>
      </c>
      <c r="L215">
        <v>14</v>
      </c>
    </row>
    <row r="216" spans="1:11" ht="28.5" customHeight="1">
      <c r="A216" s="37">
        <f t="shared" si="11"/>
        <v>156</v>
      </c>
      <c r="B216" s="36" t="s">
        <v>157</v>
      </c>
      <c r="C216" s="16"/>
      <c r="D216" s="37" t="s">
        <v>32</v>
      </c>
      <c r="E216" s="17">
        <v>72</v>
      </c>
      <c r="F216" s="17">
        <f t="shared" si="10"/>
        <v>216</v>
      </c>
      <c r="G216" s="74"/>
      <c r="H216" s="74"/>
      <c r="I216" s="74"/>
      <c r="J216" s="18"/>
      <c r="K216" s="18"/>
    </row>
    <row r="217" spans="1:11" ht="28.5" customHeight="1">
      <c r="A217" s="37">
        <f t="shared" si="11"/>
        <v>157</v>
      </c>
      <c r="B217" s="36" t="s">
        <v>158</v>
      </c>
      <c r="C217" s="16"/>
      <c r="D217" s="37" t="s">
        <v>32</v>
      </c>
      <c r="E217" s="17">
        <v>52</v>
      </c>
      <c r="F217" s="17">
        <f t="shared" si="10"/>
        <v>156</v>
      </c>
      <c r="G217" s="74"/>
      <c r="H217" s="74"/>
      <c r="I217" s="74"/>
      <c r="J217" s="18"/>
      <c r="K217" s="18"/>
    </row>
    <row r="218" spans="1:11" ht="28.5" customHeight="1">
      <c r="A218" s="37">
        <f t="shared" si="11"/>
        <v>158</v>
      </c>
      <c r="B218" s="36" t="s">
        <v>159</v>
      </c>
      <c r="C218" s="16"/>
      <c r="D218" s="37" t="s">
        <v>32</v>
      </c>
      <c r="E218" s="17">
        <v>161</v>
      </c>
      <c r="F218" s="17">
        <f t="shared" si="10"/>
        <v>483</v>
      </c>
      <c r="G218" s="74"/>
      <c r="H218" s="74"/>
      <c r="I218" s="74"/>
      <c r="J218" s="18"/>
      <c r="K218" s="18"/>
    </row>
    <row r="219" spans="1:12" ht="28.5" customHeight="1">
      <c r="A219" s="37">
        <f t="shared" si="11"/>
        <v>159</v>
      </c>
      <c r="B219" s="36" t="s">
        <v>300</v>
      </c>
      <c r="C219" s="16"/>
      <c r="D219" s="37" t="s">
        <v>313</v>
      </c>
      <c r="E219" s="17">
        <v>441</v>
      </c>
      <c r="F219" s="17">
        <f t="shared" si="10"/>
        <v>1323</v>
      </c>
      <c r="G219" s="74"/>
      <c r="H219" s="74"/>
      <c r="I219" s="74"/>
      <c r="J219" s="69" t="s">
        <v>27</v>
      </c>
      <c r="K219" s="69" t="s">
        <v>28</v>
      </c>
      <c r="L219">
        <v>15</v>
      </c>
    </row>
    <row r="220" spans="1:11" ht="28.5" customHeight="1">
      <c r="A220" s="37">
        <f t="shared" si="11"/>
        <v>160</v>
      </c>
      <c r="B220" s="36" t="s">
        <v>249</v>
      </c>
      <c r="C220" s="16"/>
      <c r="D220" s="37" t="s">
        <v>32</v>
      </c>
      <c r="E220" s="17">
        <v>10</v>
      </c>
      <c r="F220" s="17">
        <f t="shared" si="10"/>
        <v>30</v>
      </c>
      <c r="G220" s="74"/>
      <c r="H220" s="74"/>
      <c r="I220" s="74"/>
      <c r="J220" s="18"/>
      <c r="K220" s="18"/>
    </row>
    <row r="221" spans="1:11" ht="28.5" customHeight="1">
      <c r="A221" s="37">
        <f t="shared" si="11"/>
        <v>161</v>
      </c>
      <c r="B221" s="36" t="s">
        <v>161</v>
      </c>
      <c r="C221" s="16"/>
      <c r="D221" s="37" t="s">
        <v>22</v>
      </c>
      <c r="E221" s="17">
        <v>300</v>
      </c>
      <c r="F221" s="17">
        <f t="shared" si="10"/>
        <v>900</v>
      </c>
      <c r="G221" s="74"/>
      <c r="H221" s="74"/>
      <c r="I221" s="18"/>
      <c r="J221" s="18"/>
      <c r="K221" s="18"/>
    </row>
    <row r="222" spans="1:11" ht="28.5" customHeight="1">
      <c r="A222" s="37">
        <f t="shared" si="11"/>
        <v>162</v>
      </c>
      <c r="B222" s="36" t="s">
        <v>163</v>
      </c>
      <c r="C222" s="16"/>
      <c r="D222" s="37" t="s">
        <v>22</v>
      </c>
      <c r="E222" s="17">
        <v>200</v>
      </c>
      <c r="F222" s="17">
        <f t="shared" si="10"/>
        <v>600</v>
      </c>
      <c r="G222" s="74"/>
      <c r="H222" s="74"/>
      <c r="I222" s="18"/>
      <c r="J222" s="18"/>
      <c r="K222" s="18"/>
    </row>
    <row r="223" spans="1:11" ht="28.5" customHeight="1">
      <c r="A223" s="37">
        <f t="shared" si="11"/>
        <v>163</v>
      </c>
      <c r="B223" s="36" t="s">
        <v>177</v>
      </c>
      <c r="C223" s="16"/>
      <c r="D223" s="37" t="s">
        <v>22</v>
      </c>
      <c r="E223" s="17">
        <v>51</v>
      </c>
      <c r="F223" s="17">
        <f t="shared" si="10"/>
        <v>153</v>
      </c>
      <c r="G223" s="74"/>
      <c r="H223" s="74"/>
      <c r="I223" s="18"/>
      <c r="J223" s="18"/>
      <c r="K223" s="18"/>
    </row>
    <row r="224" spans="1:11" ht="28.5" customHeight="1">
      <c r="A224" s="37">
        <f t="shared" si="11"/>
        <v>164</v>
      </c>
      <c r="B224" s="36" t="s">
        <v>160</v>
      </c>
      <c r="C224" s="16"/>
      <c r="D224" s="37" t="s">
        <v>78</v>
      </c>
      <c r="E224" s="17">
        <v>50</v>
      </c>
      <c r="F224" s="17">
        <f t="shared" si="10"/>
        <v>150</v>
      </c>
      <c r="G224" s="74"/>
      <c r="H224" s="74"/>
      <c r="I224" s="18"/>
      <c r="J224" s="18"/>
      <c r="K224" s="18"/>
    </row>
    <row r="225" spans="1:11" ht="28.5" customHeight="1">
      <c r="A225" s="37">
        <f t="shared" si="11"/>
        <v>165</v>
      </c>
      <c r="B225" s="36" t="s">
        <v>162</v>
      </c>
      <c r="C225" s="16"/>
      <c r="D225" s="37" t="s">
        <v>22</v>
      </c>
      <c r="E225" s="17">
        <v>288</v>
      </c>
      <c r="F225" s="17">
        <f t="shared" si="10"/>
        <v>864</v>
      </c>
      <c r="G225" s="74"/>
      <c r="H225" s="74"/>
      <c r="I225" s="18"/>
      <c r="J225" s="18"/>
      <c r="K225" s="18"/>
    </row>
    <row r="226" spans="1:11" ht="28.5" customHeight="1">
      <c r="A226" s="37">
        <f t="shared" si="11"/>
        <v>166</v>
      </c>
      <c r="B226" s="36" t="s">
        <v>164</v>
      </c>
      <c r="C226" s="16"/>
      <c r="D226" s="37" t="s">
        <v>22</v>
      </c>
      <c r="E226" s="17">
        <v>324</v>
      </c>
      <c r="F226" s="17">
        <f t="shared" si="10"/>
        <v>972</v>
      </c>
      <c r="G226" s="74"/>
      <c r="H226" s="74"/>
      <c r="I226" s="18"/>
      <c r="J226" s="18"/>
      <c r="K226" s="18"/>
    </row>
    <row r="227" spans="1:11" ht="28.5" customHeight="1">
      <c r="A227" s="37">
        <f t="shared" si="11"/>
        <v>167</v>
      </c>
      <c r="B227" s="36" t="s">
        <v>311</v>
      </c>
      <c r="C227" s="16"/>
      <c r="D227" s="37" t="s">
        <v>32</v>
      </c>
      <c r="E227" s="17">
        <v>66</v>
      </c>
      <c r="F227" s="17">
        <f t="shared" si="10"/>
        <v>198</v>
      </c>
      <c r="G227" s="74"/>
      <c r="H227" s="74"/>
      <c r="I227" s="18"/>
      <c r="J227" s="18"/>
      <c r="K227" s="18"/>
    </row>
    <row r="228" ht="13.5" customHeight="1">
      <c r="G228" s="41"/>
    </row>
    <row r="229" spans="1:11" ht="15.75" customHeight="1">
      <c r="A229" s="48"/>
      <c r="B229" s="54" t="s">
        <v>316</v>
      </c>
      <c r="C229" s="24"/>
      <c r="D229" s="48"/>
      <c r="E229" s="21"/>
      <c r="F229" s="21"/>
      <c r="G229" s="76"/>
      <c r="H229" s="20"/>
      <c r="I229" s="20"/>
      <c r="J229" s="2"/>
      <c r="K229" s="2"/>
    </row>
    <row r="230" spans="1:11" ht="12.75">
      <c r="A230" s="48"/>
      <c r="B230" s="19"/>
      <c r="C230" s="20"/>
      <c r="D230" s="48"/>
      <c r="E230" s="21"/>
      <c r="F230" s="21"/>
      <c r="G230" s="76"/>
      <c r="H230" s="20"/>
      <c r="I230" s="20"/>
      <c r="J230" s="2"/>
      <c r="K230" s="2"/>
    </row>
    <row r="231" spans="1:11" ht="28.5" customHeight="1">
      <c r="A231" s="37">
        <v>168</v>
      </c>
      <c r="B231" s="36" t="s">
        <v>191</v>
      </c>
      <c r="C231" s="16"/>
      <c r="D231" s="37" t="s">
        <v>78</v>
      </c>
      <c r="E231" s="17">
        <v>1050</v>
      </c>
      <c r="F231" s="17">
        <f>E231*3</f>
        <v>3150</v>
      </c>
      <c r="G231" s="74"/>
      <c r="H231" s="74"/>
      <c r="I231" s="18"/>
      <c r="J231" s="18"/>
      <c r="K231" s="18"/>
    </row>
    <row r="232" spans="1:11" ht="28.5" customHeight="1">
      <c r="A232" s="37">
        <f>A231+1</f>
        <v>169</v>
      </c>
      <c r="B232" s="36" t="s">
        <v>281</v>
      </c>
      <c r="C232" s="16"/>
      <c r="D232" s="37" t="s">
        <v>78</v>
      </c>
      <c r="E232" s="17">
        <v>8</v>
      </c>
      <c r="F232" s="17">
        <f aca="true" t="shared" si="12" ref="F232:F285">E232*3</f>
        <v>24</v>
      </c>
      <c r="G232" s="74"/>
      <c r="H232" s="74"/>
      <c r="I232" s="18"/>
      <c r="J232" s="18"/>
      <c r="K232" s="18"/>
    </row>
    <row r="233" spans="1:11" ht="28.5" customHeight="1">
      <c r="A233" s="37">
        <f aca="true" t="shared" si="13" ref="A233:A285">A232+1</f>
        <v>170</v>
      </c>
      <c r="B233" s="36" t="s">
        <v>190</v>
      </c>
      <c r="C233" s="16"/>
      <c r="D233" s="37" t="s">
        <v>78</v>
      </c>
      <c r="E233" s="17">
        <v>1088</v>
      </c>
      <c r="F233" s="17">
        <f t="shared" si="12"/>
        <v>3264</v>
      </c>
      <c r="G233" s="74"/>
      <c r="H233" s="74"/>
      <c r="I233" s="18"/>
      <c r="J233" s="18"/>
      <c r="K233" s="18"/>
    </row>
    <row r="234" spans="1:11" ht="28.5" customHeight="1">
      <c r="A234" s="37">
        <f t="shared" si="13"/>
        <v>171</v>
      </c>
      <c r="B234" s="36" t="s">
        <v>314</v>
      </c>
      <c r="C234" s="16"/>
      <c r="D234" s="37" t="s">
        <v>78</v>
      </c>
      <c r="E234" s="17">
        <v>3</v>
      </c>
      <c r="F234" s="17">
        <f t="shared" si="12"/>
        <v>9</v>
      </c>
      <c r="G234" s="74"/>
      <c r="H234" s="74"/>
      <c r="I234" s="18"/>
      <c r="J234" s="18"/>
      <c r="K234" s="18"/>
    </row>
    <row r="235" spans="1:11" ht="28.5" customHeight="1">
      <c r="A235" s="37">
        <f t="shared" si="13"/>
        <v>172</v>
      </c>
      <c r="B235" s="36" t="s">
        <v>192</v>
      </c>
      <c r="C235" s="16"/>
      <c r="D235" s="37" t="s">
        <v>78</v>
      </c>
      <c r="E235" s="17">
        <v>180</v>
      </c>
      <c r="F235" s="17">
        <f t="shared" si="12"/>
        <v>540</v>
      </c>
      <c r="G235" s="74"/>
      <c r="H235" s="74"/>
      <c r="I235" s="18"/>
      <c r="J235" s="18"/>
      <c r="K235" s="18"/>
    </row>
    <row r="236" spans="1:11" ht="28.5" customHeight="1">
      <c r="A236" s="37">
        <f t="shared" si="13"/>
        <v>173</v>
      </c>
      <c r="B236" s="36" t="s">
        <v>80</v>
      </c>
      <c r="C236" s="16"/>
      <c r="D236" s="37" t="s">
        <v>78</v>
      </c>
      <c r="E236" s="17">
        <v>30</v>
      </c>
      <c r="F236" s="17">
        <f t="shared" si="12"/>
        <v>90</v>
      </c>
      <c r="G236" s="74"/>
      <c r="H236" s="74"/>
      <c r="I236" s="18"/>
      <c r="J236" s="18"/>
      <c r="K236" s="18"/>
    </row>
    <row r="237" spans="1:11" ht="28.5" customHeight="1">
      <c r="A237" s="37">
        <f t="shared" si="13"/>
        <v>174</v>
      </c>
      <c r="B237" s="36" t="s">
        <v>214</v>
      </c>
      <c r="C237" s="16"/>
      <c r="D237" s="37" t="s">
        <v>8</v>
      </c>
      <c r="E237" s="17">
        <f>95*240</f>
        <v>22800</v>
      </c>
      <c r="F237" s="17">
        <f t="shared" si="12"/>
        <v>68400</v>
      </c>
      <c r="G237" s="74"/>
      <c r="H237" s="74"/>
      <c r="I237" s="18"/>
      <c r="J237" s="18"/>
      <c r="K237" s="18"/>
    </row>
    <row r="238" spans="1:11" ht="28.5" customHeight="1">
      <c r="A238" s="37">
        <f t="shared" si="13"/>
        <v>175</v>
      </c>
      <c r="B238" s="36" t="s">
        <v>81</v>
      </c>
      <c r="C238" s="16"/>
      <c r="D238" s="37" t="s">
        <v>78</v>
      </c>
      <c r="E238" s="17">
        <v>15</v>
      </c>
      <c r="F238" s="17">
        <f t="shared" si="12"/>
        <v>45</v>
      </c>
      <c r="G238" s="74"/>
      <c r="H238" s="74"/>
      <c r="I238" s="18"/>
      <c r="J238" s="18"/>
      <c r="K238" s="18"/>
    </row>
    <row r="239" spans="1:11" ht="28.5" customHeight="1">
      <c r="A239" s="37">
        <f t="shared" si="13"/>
        <v>176</v>
      </c>
      <c r="B239" s="36" t="s">
        <v>82</v>
      </c>
      <c r="C239" s="16"/>
      <c r="D239" s="37" t="s">
        <v>78</v>
      </c>
      <c r="E239" s="17">
        <v>10</v>
      </c>
      <c r="F239" s="17">
        <f t="shared" si="12"/>
        <v>30</v>
      </c>
      <c r="G239" s="74"/>
      <c r="H239" s="74"/>
      <c r="I239" s="18"/>
      <c r="J239" s="18"/>
      <c r="K239" s="18"/>
    </row>
    <row r="240" spans="1:11" ht="28.5" customHeight="1">
      <c r="A240" s="37">
        <f t="shared" si="13"/>
        <v>177</v>
      </c>
      <c r="B240" s="36" t="s">
        <v>83</v>
      </c>
      <c r="C240" s="16"/>
      <c r="D240" s="37" t="s">
        <v>78</v>
      </c>
      <c r="E240" s="17">
        <v>360</v>
      </c>
      <c r="F240" s="17">
        <f t="shared" si="12"/>
        <v>1080</v>
      </c>
      <c r="G240" s="74"/>
      <c r="H240" s="74"/>
      <c r="I240" s="18"/>
      <c r="J240" s="18"/>
      <c r="K240" s="18"/>
    </row>
    <row r="241" spans="1:11" ht="28.5" customHeight="1">
      <c r="A241" s="37">
        <f t="shared" si="13"/>
        <v>178</v>
      </c>
      <c r="B241" s="36" t="s">
        <v>84</v>
      </c>
      <c r="C241" s="16"/>
      <c r="D241" s="37" t="s">
        <v>78</v>
      </c>
      <c r="E241" s="17">
        <v>90</v>
      </c>
      <c r="F241" s="17">
        <f t="shared" si="12"/>
        <v>270</v>
      </c>
      <c r="G241" s="74"/>
      <c r="H241" s="74"/>
      <c r="I241" s="18"/>
      <c r="J241" s="18"/>
      <c r="K241" s="18"/>
    </row>
    <row r="242" spans="1:12" ht="28.5" customHeight="1">
      <c r="A242" s="37">
        <f t="shared" si="13"/>
        <v>179</v>
      </c>
      <c r="B242" s="36" t="s">
        <v>85</v>
      </c>
      <c r="C242" s="16"/>
      <c r="D242" s="37" t="s">
        <v>78</v>
      </c>
      <c r="E242" s="17">
        <v>66</v>
      </c>
      <c r="F242" s="17">
        <f t="shared" si="12"/>
        <v>198</v>
      </c>
      <c r="G242" s="74"/>
      <c r="H242" s="74"/>
      <c r="I242" s="18"/>
      <c r="J242" s="69" t="s">
        <v>27</v>
      </c>
      <c r="K242" s="69" t="s">
        <v>28</v>
      </c>
      <c r="L242">
        <v>16</v>
      </c>
    </row>
    <row r="243" spans="1:11" ht="28.5" customHeight="1">
      <c r="A243" s="37">
        <f t="shared" si="13"/>
        <v>180</v>
      </c>
      <c r="B243" s="36" t="s">
        <v>86</v>
      </c>
      <c r="C243" s="16"/>
      <c r="D243" s="37" t="s">
        <v>78</v>
      </c>
      <c r="E243" s="17">
        <v>96</v>
      </c>
      <c r="F243" s="17">
        <f t="shared" si="12"/>
        <v>288</v>
      </c>
      <c r="G243" s="74"/>
      <c r="H243" s="74"/>
      <c r="I243" s="18"/>
      <c r="J243" s="18"/>
      <c r="K243" s="18"/>
    </row>
    <row r="244" spans="1:11" ht="28.5" customHeight="1">
      <c r="A244" s="37">
        <f t="shared" si="13"/>
        <v>181</v>
      </c>
      <c r="B244" s="36" t="s">
        <v>277</v>
      </c>
      <c r="C244" s="16"/>
      <c r="D244" s="37" t="s">
        <v>8</v>
      </c>
      <c r="E244" s="17">
        <v>2376</v>
      </c>
      <c r="F244" s="17">
        <f t="shared" si="12"/>
        <v>7128</v>
      </c>
      <c r="G244" s="74"/>
      <c r="H244" s="74"/>
      <c r="I244" s="18"/>
      <c r="J244" s="18"/>
      <c r="K244" s="18"/>
    </row>
    <row r="245" spans="1:11" ht="28.5" customHeight="1">
      <c r="A245" s="37">
        <f t="shared" si="13"/>
        <v>182</v>
      </c>
      <c r="B245" s="36" t="s">
        <v>282</v>
      </c>
      <c r="C245" s="16"/>
      <c r="D245" s="37" t="s">
        <v>78</v>
      </c>
      <c r="E245" s="17">
        <v>48</v>
      </c>
      <c r="F245" s="17">
        <f t="shared" si="12"/>
        <v>144</v>
      </c>
      <c r="G245" s="74"/>
      <c r="H245" s="74"/>
      <c r="I245" s="18"/>
      <c r="J245" s="18"/>
      <c r="K245" s="18"/>
    </row>
    <row r="246" spans="1:11" ht="28.5" customHeight="1">
      <c r="A246" s="37">
        <f t="shared" si="13"/>
        <v>183</v>
      </c>
      <c r="B246" s="36" t="s">
        <v>193</v>
      </c>
      <c r="C246" s="16"/>
      <c r="D246" s="37" t="s">
        <v>78</v>
      </c>
      <c r="E246" s="17">
        <v>14</v>
      </c>
      <c r="F246" s="17">
        <f t="shared" si="12"/>
        <v>42</v>
      </c>
      <c r="G246" s="74"/>
      <c r="H246" s="74"/>
      <c r="I246" s="18"/>
      <c r="J246" s="18"/>
      <c r="K246" s="18"/>
    </row>
    <row r="247" spans="1:11" ht="28.5" customHeight="1">
      <c r="A247" s="37">
        <f t="shared" si="13"/>
        <v>184</v>
      </c>
      <c r="B247" s="36" t="s">
        <v>194</v>
      </c>
      <c r="C247" s="16"/>
      <c r="D247" s="37" t="s">
        <v>78</v>
      </c>
      <c r="E247" s="17">
        <v>6</v>
      </c>
      <c r="F247" s="17">
        <f t="shared" si="12"/>
        <v>18</v>
      </c>
      <c r="G247" s="74"/>
      <c r="H247" s="74"/>
      <c r="I247" s="18"/>
      <c r="J247" s="18"/>
      <c r="K247" s="18"/>
    </row>
    <row r="248" spans="1:11" ht="28.5" customHeight="1">
      <c r="A248" s="37">
        <f t="shared" si="13"/>
        <v>185</v>
      </c>
      <c r="B248" s="36" t="s">
        <v>195</v>
      </c>
      <c r="C248" s="16"/>
      <c r="D248" s="37" t="s">
        <v>78</v>
      </c>
      <c r="E248" s="17">
        <v>25</v>
      </c>
      <c r="F248" s="17">
        <f t="shared" si="12"/>
        <v>75</v>
      </c>
      <c r="G248" s="74"/>
      <c r="H248" s="74"/>
      <c r="I248" s="18"/>
      <c r="J248" s="18"/>
      <c r="K248" s="18"/>
    </row>
    <row r="249" spans="1:11" ht="28.5" customHeight="1">
      <c r="A249" s="37">
        <f t="shared" si="13"/>
        <v>186</v>
      </c>
      <c r="B249" s="36" t="s">
        <v>315</v>
      </c>
      <c r="C249" s="16"/>
      <c r="D249" s="37" t="s">
        <v>78</v>
      </c>
      <c r="E249" s="17">
        <v>100</v>
      </c>
      <c r="F249" s="17">
        <f t="shared" si="12"/>
        <v>300</v>
      </c>
      <c r="G249" s="74"/>
      <c r="H249" s="74"/>
      <c r="I249" s="18"/>
      <c r="J249" s="18"/>
      <c r="K249" s="18"/>
    </row>
    <row r="250" spans="1:11" ht="28.5" customHeight="1">
      <c r="A250" s="37">
        <f t="shared" si="13"/>
        <v>187</v>
      </c>
      <c r="B250" s="36" t="s">
        <v>215</v>
      </c>
      <c r="C250" s="16"/>
      <c r="D250" s="37" t="s">
        <v>78</v>
      </c>
      <c r="E250" s="17">
        <v>63</v>
      </c>
      <c r="F250" s="17">
        <f t="shared" si="12"/>
        <v>189</v>
      </c>
      <c r="G250" s="74"/>
      <c r="H250" s="74"/>
      <c r="I250" s="18"/>
      <c r="J250" s="18"/>
      <c r="K250" s="18"/>
    </row>
    <row r="251" spans="1:11" ht="28.5" customHeight="1">
      <c r="A251" s="37">
        <f t="shared" si="13"/>
        <v>188</v>
      </c>
      <c r="B251" s="36" t="s">
        <v>87</v>
      </c>
      <c r="C251" s="16"/>
      <c r="D251" s="37" t="s">
        <v>78</v>
      </c>
      <c r="E251" s="17">
        <v>24</v>
      </c>
      <c r="F251" s="17">
        <f t="shared" si="12"/>
        <v>72</v>
      </c>
      <c r="G251" s="74"/>
      <c r="H251" s="74"/>
      <c r="I251" s="18"/>
      <c r="J251" s="18"/>
      <c r="K251" s="18"/>
    </row>
    <row r="252" spans="1:11" ht="28.5" customHeight="1">
      <c r="A252" s="37">
        <f t="shared" si="13"/>
        <v>189</v>
      </c>
      <c r="B252" s="36" t="s">
        <v>272</v>
      </c>
      <c r="C252" s="16"/>
      <c r="D252" s="37" t="s">
        <v>78</v>
      </c>
      <c r="E252" s="17">
        <v>320</v>
      </c>
      <c r="F252" s="17">
        <f t="shared" si="12"/>
        <v>960</v>
      </c>
      <c r="G252" s="74"/>
      <c r="H252" s="74"/>
      <c r="I252" s="18"/>
      <c r="J252" s="18"/>
      <c r="K252" s="18"/>
    </row>
    <row r="253" spans="1:11" ht="28.5" customHeight="1">
      <c r="A253" s="37">
        <f t="shared" si="13"/>
        <v>190</v>
      </c>
      <c r="B253" s="36" t="s">
        <v>250</v>
      </c>
      <c r="C253" s="16"/>
      <c r="D253" s="37" t="s">
        <v>78</v>
      </c>
      <c r="E253" s="17">
        <v>12</v>
      </c>
      <c r="F253" s="17">
        <f t="shared" si="12"/>
        <v>36</v>
      </c>
      <c r="G253" s="74"/>
      <c r="H253" s="74"/>
      <c r="I253" s="18"/>
      <c r="J253" s="18"/>
      <c r="K253" s="18"/>
    </row>
    <row r="254" spans="1:11" ht="28.5" customHeight="1">
      <c r="A254" s="37">
        <f t="shared" si="13"/>
        <v>191</v>
      </c>
      <c r="B254" s="36" t="s">
        <v>283</v>
      </c>
      <c r="C254" s="16"/>
      <c r="D254" s="37" t="s">
        <v>78</v>
      </c>
      <c r="E254" s="17">
        <v>44</v>
      </c>
      <c r="F254" s="17">
        <f t="shared" si="12"/>
        <v>132</v>
      </c>
      <c r="G254" s="74"/>
      <c r="H254" s="74"/>
      <c r="I254" s="18"/>
      <c r="J254" s="18"/>
      <c r="K254" s="18"/>
    </row>
    <row r="255" spans="1:11" ht="28.5" customHeight="1">
      <c r="A255" s="37">
        <f t="shared" si="13"/>
        <v>192</v>
      </c>
      <c r="B255" s="36" t="s">
        <v>196</v>
      </c>
      <c r="C255" s="16"/>
      <c r="D255" s="37" t="s">
        <v>78</v>
      </c>
      <c r="E255" s="17">
        <v>60</v>
      </c>
      <c r="F255" s="17">
        <f t="shared" si="12"/>
        <v>180</v>
      </c>
      <c r="G255" s="74"/>
      <c r="H255" s="74"/>
      <c r="I255" s="18"/>
      <c r="J255" s="18"/>
      <c r="K255" s="18"/>
    </row>
    <row r="256" spans="1:11" ht="28.5" customHeight="1">
      <c r="A256" s="37">
        <f t="shared" si="13"/>
        <v>193</v>
      </c>
      <c r="B256" s="36" t="s">
        <v>201</v>
      </c>
      <c r="C256" s="16"/>
      <c r="D256" s="37" t="s">
        <v>78</v>
      </c>
      <c r="E256" s="17">
        <v>368</v>
      </c>
      <c r="F256" s="17">
        <f t="shared" si="12"/>
        <v>1104</v>
      </c>
      <c r="G256" s="74"/>
      <c r="H256" s="74"/>
      <c r="I256" s="18"/>
      <c r="J256" s="18"/>
      <c r="K256" s="18"/>
    </row>
    <row r="257" spans="1:11" ht="28.5" customHeight="1">
      <c r="A257" s="37">
        <f t="shared" si="13"/>
        <v>194</v>
      </c>
      <c r="B257" s="36" t="s">
        <v>197</v>
      </c>
      <c r="C257" s="16"/>
      <c r="D257" s="37" t="s">
        <v>78</v>
      </c>
      <c r="E257" s="17">
        <v>126</v>
      </c>
      <c r="F257" s="17">
        <f t="shared" si="12"/>
        <v>378</v>
      </c>
      <c r="G257" s="74"/>
      <c r="H257" s="74"/>
      <c r="I257" s="18"/>
      <c r="J257" s="18"/>
      <c r="K257" s="18"/>
    </row>
    <row r="258" spans="1:11" ht="28.5" customHeight="1">
      <c r="A258" s="37">
        <f t="shared" si="13"/>
        <v>195</v>
      </c>
      <c r="B258" s="36" t="s">
        <v>88</v>
      </c>
      <c r="C258" s="16"/>
      <c r="D258" s="37" t="s">
        <v>8</v>
      </c>
      <c r="E258" s="17">
        <v>98</v>
      </c>
      <c r="F258" s="17">
        <f t="shared" si="12"/>
        <v>294</v>
      </c>
      <c r="G258" s="74"/>
      <c r="H258" s="74"/>
      <c r="I258" s="18"/>
      <c r="J258" s="18"/>
      <c r="K258" s="18"/>
    </row>
    <row r="259" spans="1:11" ht="28.5" customHeight="1">
      <c r="A259" s="37">
        <f t="shared" si="13"/>
        <v>196</v>
      </c>
      <c r="B259" s="36" t="s">
        <v>317</v>
      </c>
      <c r="C259" s="16"/>
      <c r="D259" s="37" t="s">
        <v>8</v>
      </c>
      <c r="E259" s="17">
        <v>312</v>
      </c>
      <c r="F259" s="17">
        <f t="shared" si="12"/>
        <v>936</v>
      </c>
      <c r="G259" s="74"/>
      <c r="H259" s="74"/>
      <c r="I259" s="18"/>
      <c r="J259" s="18"/>
      <c r="K259" s="18"/>
    </row>
    <row r="260" spans="1:11" ht="28.5" customHeight="1">
      <c r="A260" s="37">
        <f t="shared" si="13"/>
        <v>197</v>
      </c>
      <c r="B260" s="36" t="s">
        <v>262</v>
      </c>
      <c r="C260" s="16"/>
      <c r="D260" s="37" t="s">
        <v>78</v>
      </c>
      <c r="E260" s="17">
        <v>8</v>
      </c>
      <c r="F260" s="17">
        <f t="shared" si="12"/>
        <v>24</v>
      </c>
      <c r="G260" s="74"/>
      <c r="H260" s="74"/>
      <c r="I260" s="18"/>
      <c r="J260" s="18"/>
      <c r="K260" s="18"/>
    </row>
    <row r="261" spans="1:11" ht="28.5" customHeight="1">
      <c r="A261" s="37">
        <f t="shared" si="13"/>
        <v>198</v>
      </c>
      <c r="B261" s="36" t="s">
        <v>318</v>
      </c>
      <c r="C261" s="16"/>
      <c r="D261" s="37" t="s">
        <v>8</v>
      </c>
      <c r="E261" s="17">
        <v>10</v>
      </c>
      <c r="F261" s="17">
        <f t="shared" si="12"/>
        <v>30</v>
      </c>
      <c r="G261" s="74"/>
      <c r="H261" s="74"/>
      <c r="I261" s="18"/>
      <c r="J261" s="18"/>
      <c r="K261" s="18"/>
    </row>
    <row r="262" spans="1:11" ht="28.5" customHeight="1">
      <c r="A262" s="37">
        <f t="shared" si="13"/>
        <v>199</v>
      </c>
      <c r="B262" s="36" t="s">
        <v>198</v>
      </c>
      <c r="C262" s="16"/>
      <c r="D262" s="37" t="s">
        <v>78</v>
      </c>
      <c r="E262" s="17">
        <v>216</v>
      </c>
      <c r="F262" s="17">
        <f t="shared" si="12"/>
        <v>648</v>
      </c>
      <c r="G262" s="74"/>
      <c r="H262" s="74"/>
      <c r="I262" s="18"/>
      <c r="J262" s="18"/>
      <c r="K262" s="18"/>
    </row>
    <row r="263" spans="1:11" ht="28.5" customHeight="1">
      <c r="A263" s="37">
        <f t="shared" si="13"/>
        <v>200</v>
      </c>
      <c r="B263" s="36" t="s">
        <v>339</v>
      </c>
      <c r="C263" s="16"/>
      <c r="D263" s="37" t="s">
        <v>78</v>
      </c>
      <c r="E263" s="17">
        <v>216</v>
      </c>
      <c r="F263" s="17">
        <f t="shared" si="12"/>
        <v>648</v>
      </c>
      <c r="G263" s="74"/>
      <c r="H263" s="74"/>
      <c r="I263" s="18"/>
      <c r="J263" s="18"/>
      <c r="K263" s="18"/>
    </row>
    <row r="264" spans="1:11" ht="28.5" customHeight="1">
      <c r="A264" s="37">
        <f t="shared" si="13"/>
        <v>201</v>
      </c>
      <c r="B264" s="36" t="s">
        <v>340</v>
      </c>
      <c r="C264" s="16"/>
      <c r="D264" s="37" t="s">
        <v>78</v>
      </c>
      <c r="E264" s="17">
        <v>10</v>
      </c>
      <c r="F264" s="17">
        <f t="shared" si="12"/>
        <v>30</v>
      </c>
      <c r="G264" s="74"/>
      <c r="H264" s="74"/>
      <c r="I264" s="18"/>
      <c r="J264" s="18"/>
      <c r="K264" s="18"/>
    </row>
    <row r="265" spans="1:11" ht="28.5" customHeight="1">
      <c r="A265" s="37">
        <f t="shared" si="13"/>
        <v>202</v>
      </c>
      <c r="B265" s="36" t="s">
        <v>273</v>
      </c>
      <c r="C265" s="16"/>
      <c r="D265" s="37" t="s">
        <v>78</v>
      </c>
      <c r="E265" s="17">
        <v>24</v>
      </c>
      <c r="F265" s="17">
        <f t="shared" si="12"/>
        <v>72</v>
      </c>
      <c r="G265" s="74"/>
      <c r="H265" s="74"/>
      <c r="I265" s="18"/>
      <c r="J265" s="18"/>
      <c r="K265" s="18"/>
    </row>
    <row r="266" spans="1:11" ht="28.5" customHeight="1">
      <c r="A266" s="37">
        <f t="shared" si="13"/>
        <v>203</v>
      </c>
      <c r="B266" s="36" t="s">
        <v>200</v>
      </c>
      <c r="C266" s="16"/>
      <c r="D266" s="37" t="s">
        <v>78</v>
      </c>
      <c r="E266" s="17">
        <v>52</v>
      </c>
      <c r="F266" s="17">
        <f t="shared" si="12"/>
        <v>156</v>
      </c>
      <c r="G266" s="74"/>
      <c r="H266" s="74"/>
      <c r="I266" s="18"/>
      <c r="J266" s="18"/>
      <c r="K266" s="18"/>
    </row>
    <row r="267" spans="1:11" ht="28.5" customHeight="1">
      <c r="A267" s="37">
        <f t="shared" si="13"/>
        <v>204</v>
      </c>
      <c r="B267" s="36" t="s">
        <v>199</v>
      </c>
      <c r="C267" s="16"/>
      <c r="D267" s="37" t="s">
        <v>78</v>
      </c>
      <c r="E267" s="17">
        <v>24</v>
      </c>
      <c r="F267" s="17">
        <f t="shared" si="12"/>
        <v>72</v>
      </c>
      <c r="G267" s="74"/>
      <c r="H267" s="74"/>
      <c r="I267" s="18"/>
      <c r="J267" s="18"/>
      <c r="K267" s="18"/>
    </row>
    <row r="268" spans="1:11" ht="28.5" customHeight="1">
      <c r="A268" s="37">
        <f t="shared" si="13"/>
        <v>205</v>
      </c>
      <c r="B268" s="36" t="s">
        <v>89</v>
      </c>
      <c r="C268" s="16"/>
      <c r="D268" s="37" t="s">
        <v>78</v>
      </c>
      <c r="E268" s="17">
        <v>25</v>
      </c>
      <c r="F268" s="17">
        <f t="shared" si="12"/>
        <v>75</v>
      </c>
      <c r="G268" s="74"/>
      <c r="H268" s="74"/>
      <c r="I268" s="18"/>
      <c r="J268" s="18"/>
      <c r="K268" s="18"/>
    </row>
    <row r="269" spans="1:11" ht="28.5" customHeight="1">
      <c r="A269" s="37">
        <f t="shared" si="13"/>
        <v>206</v>
      </c>
      <c r="B269" s="36" t="s">
        <v>274</v>
      </c>
      <c r="C269" s="16"/>
      <c r="D269" s="37" t="s">
        <v>78</v>
      </c>
      <c r="E269" s="17">
        <v>72</v>
      </c>
      <c r="F269" s="17">
        <f t="shared" si="12"/>
        <v>216</v>
      </c>
      <c r="G269" s="74"/>
      <c r="H269" s="74"/>
      <c r="I269" s="18"/>
      <c r="J269" s="18"/>
      <c r="K269" s="18"/>
    </row>
    <row r="270" spans="1:11" ht="28.5" customHeight="1">
      <c r="A270" s="37">
        <f t="shared" si="13"/>
        <v>207</v>
      </c>
      <c r="B270" s="36" t="s">
        <v>263</v>
      </c>
      <c r="C270" s="16"/>
      <c r="D270" s="37" t="s">
        <v>78</v>
      </c>
      <c r="E270" s="17">
        <v>150</v>
      </c>
      <c r="F270" s="17">
        <f t="shared" si="12"/>
        <v>450</v>
      </c>
      <c r="G270" s="74"/>
      <c r="H270" s="74"/>
      <c r="I270" s="18"/>
      <c r="J270" s="18"/>
      <c r="K270" s="18"/>
    </row>
    <row r="271" spans="1:11" ht="28.5" customHeight="1">
      <c r="A271" s="37">
        <f t="shared" si="13"/>
        <v>208</v>
      </c>
      <c r="B271" s="36" t="s">
        <v>90</v>
      </c>
      <c r="C271" s="16"/>
      <c r="D271" s="37" t="s">
        <v>78</v>
      </c>
      <c r="E271" s="17">
        <v>17</v>
      </c>
      <c r="F271" s="17">
        <f t="shared" si="12"/>
        <v>51</v>
      </c>
      <c r="G271" s="74"/>
      <c r="H271" s="74"/>
      <c r="I271" s="18"/>
      <c r="J271" s="18"/>
      <c r="K271" s="18"/>
    </row>
    <row r="272" spans="1:11" ht="28.5" customHeight="1">
      <c r="A272" s="37">
        <f t="shared" si="13"/>
        <v>209</v>
      </c>
      <c r="B272" s="36" t="s">
        <v>275</v>
      </c>
      <c r="C272" s="16"/>
      <c r="D272" s="37" t="s">
        <v>78</v>
      </c>
      <c r="E272" s="17">
        <v>24</v>
      </c>
      <c r="F272" s="17">
        <f t="shared" si="12"/>
        <v>72</v>
      </c>
      <c r="G272" s="74"/>
      <c r="H272" s="74"/>
      <c r="I272" s="18"/>
      <c r="J272" s="18"/>
      <c r="K272" s="18"/>
    </row>
    <row r="273" spans="1:11" ht="28.5" customHeight="1">
      <c r="A273" s="37">
        <f t="shared" si="13"/>
        <v>210</v>
      </c>
      <c r="B273" s="36" t="s">
        <v>91</v>
      </c>
      <c r="C273" s="16"/>
      <c r="D273" s="37" t="s">
        <v>78</v>
      </c>
      <c r="E273" s="17">
        <v>48</v>
      </c>
      <c r="F273" s="17">
        <f t="shared" si="12"/>
        <v>144</v>
      </c>
      <c r="G273" s="74"/>
      <c r="H273" s="74"/>
      <c r="I273" s="18"/>
      <c r="J273" s="18"/>
      <c r="K273" s="18"/>
    </row>
    <row r="274" spans="1:11" ht="28.5" customHeight="1">
      <c r="A274" s="37">
        <f t="shared" si="13"/>
        <v>211</v>
      </c>
      <c r="B274" s="36" t="s">
        <v>251</v>
      </c>
      <c r="C274" s="16"/>
      <c r="D274" s="37" t="s">
        <v>78</v>
      </c>
      <c r="E274" s="17">
        <v>36</v>
      </c>
      <c r="F274" s="17">
        <f t="shared" si="12"/>
        <v>108</v>
      </c>
      <c r="G274" s="74"/>
      <c r="H274" s="74"/>
      <c r="I274" s="18"/>
      <c r="J274" s="18"/>
      <c r="K274" s="18"/>
    </row>
    <row r="275" spans="1:11" ht="28.5" customHeight="1">
      <c r="A275" s="37">
        <f t="shared" si="13"/>
        <v>212</v>
      </c>
      <c r="B275" s="36" t="s">
        <v>379</v>
      </c>
      <c r="C275" s="16"/>
      <c r="D275" s="37" t="s">
        <v>78</v>
      </c>
      <c r="E275" s="17">
        <v>15</v>
      </c>
      <c r="F275" s="17">
        <f t="shared" si="12"/>
        <v>45</v>
      </c>
      <c r="G275" s="74"/>
      <c r="H275" s="74"/>
      <c r="I275" s="18"/>
      <c r="J275" s="18"/>
      <c r="K275" s="18"/>
    </row>
    <row r="276" spans="1:11" ht="28.5" customHeight="1">
      <c r="A276" s="37">
        <f t="shared" si="13"/>
        <v>213</v>
      </c>
      <c r="B276" s="36" t="s">
        <v>380</v>
      </c>
      <c r="C276" s="16"/>
      <c r="D276" s="37" t="s">
        <v>78</v>
      </c>
      <c r="E276" s="17">
        <v>5</v>
      </c>
      <c r="F276" s="17">
        <f t="shared" si="12"/>
        <v>15</v>
      </c>
      <c r="G276" s="74"/>
      <c r="H276" s="74"/>
      <c r="I276" s="18"/>
      <c r="J276" s="18"/>
      <c r="K276" s="18"/>
    </row>
    <row r="277" spans="1:11" ht="28.5" customHeight="1">
      <c r="A277" s="37">
        <f t="shared" si="13"/>
        <v>214</v>
      </c>
      <c r="B277" s="36" t="s">
        <v>381</v>
      </c>
      <c r="C277" s="16"/>
      <c r="D277" s="37" t="s">
        <v>78</v>
      </c>
      <c r="E277" s="17">
        <v>5</v>
      </c>
      <c r="F277" s="17">
        <f t="shared" si="12"/>
        <v>15</v>
      </c>
      <c r="G277" s="74"/>
      <c r="H277" s="74"/>
      <c r="I277" s="18"/>
      <c r="J277" s="18"/>
      <c r="K277" s="18"/>
    </row>
    <row r="278" spans="1:11" ht="28.5" customHeight="1">
      <c r="A278" s="37">
        <f t="shared" si="13"/>
        <v>215</v>
      </c>
      <c r="B278" s="36" t="s">
        <v>382</v>
      </c>
      <c r="C278" s="16"/>
      <c r="D278" s="37" t="s">
        <v>78</v>
      </c>
      <c r="E278" s="17">
        <v>140</v>
      </c>
      <c r="F278" s="17">
        <f t="shared" si="12"/>
        <v>420</v>
      </c>
      <c r="G278" s="74"/>
      <c r="H278" s="74"/>
      <c r="I278" s="18"/>
      <c r="J278" s="18"/>
      <c r="K278" s="18"/>
    </row>
    <row r="279" spans="1:11" ht="28.5" customHeight="1">
      <c r="A279" s="37">
        <f t="shared" si="13"/>
        <v>216</v>
      </c>
      <c r="B279" s="36" t="s">
        <v>295</v>
      </c>
      <c r="C279" s="16"/>
      <c r="D279" s="37" t="s">
        <v>78</v>
      </c>
      <c r="E279" s="17">
        <v>36</v>
      </c>
      <c r="F279" s="17">
        <f t="shared" si="12"/>
        <v>108</v>
      </c>
      <c r="G279" s="74"/>
      <c r="H279" s="74"/>
      <c r="I279" s="18"/>
      <c r="J279" s="18"/>
      <c r="K279" s="18"/>
    </row>
    <row r="280" spans="1:11" ht="28.5" customHeight="1">
      <c r="A280" s="37">
        <f t="shared" si="13"/>
        <v>217</v>
      </c>
      <c r="B280" s="36" t="s">
        <v>252</v>
      </c>
      <c r="C280" s="16"/>
      <c r="D280" s="37" t="s">
        <v>78</v>
      </c>
      <c r="E280" s="17">
        <v>12</v>
      </c>
      <c r="F280" s="17">
        <f t="shared" si="12"/>
        <v>36</v>
      </c>
      <c r="G280" s="74"/>
      <c r="H280" s="74"/>
      <c r="I280" s="18"/>
      <c r="J280" s="18"/>
      <c r="K280" s="18"/>
    </row>
    <row r="281" spans="1:11" ht="28.5" customHeight="1">
      <c r="A281" s="37">
        <f t="shared" si="13"/>
        <v>218</v>
      </c>
      <c r="B281" s="36" t="s">
        <v>92</v>
      </c>
      <c r="C281" s="16"/>
      <c r="D281" s="37" t="s">
        <v>78</v>
      </c>
      <c r="E281" s="17">
        <v>16</v>
      </c>
      <c r="F281" s="17">
        <f t="shared" si="12"/>
        <v>48</v>
      </c>
      <c r="G281" s="74"/>
      <c r="H281" s="74"/>
      <c r="I281" s="18"/>
      <c r="J281" s="18"/>
      <c r="K281" s="18"/>
    </row>
    <row r="282" spans="1:11" ht="28.5" customHeight="1">
      <c r="A282" s="37">
        <f t="shared" si="13"/>
        <v>219</v>
      </c>
      <c r="B282" s="36" t="s">
        <v>278</v>
      </c>
      <c r="C282" s="16"/>
      <c r="D282" s="37" t="s">
        <v>78</v>
      </c>
      <c r="E282" s="17">
        <v>200</v>
      </c>
      <c r="F282" s="17">
        <f t="shared" si="12"/>
        <v>600</v>
      </c>
      <c r="G282" s="74"/>
      <c r="H282" s="74"/>
      <c r="I282" s="18"/>
      <c r="J282" s="18"/>
      <c r="K282" s="18"/>
    </row>
    <row r="283" spans="1:11" ht="28.5" customHeight="1">
      <c r="A283" s="37">
        <f t="shared" si="13"/>
        <v>220</v>
      </c>
      <c r="B283" s="36" t="s">
        <v>93</v>
      </c>
      <c r="C283" s="16"/>
      <c r="D283" s="37" t="s">
        <v>32</v>
      </c>
      <c r="E283" s="17">
        <v>5760</v>
      </c>
      <c r="F283" s="17">
        <f t="shared" si="12"/>
        <v>17280</v>
      </c>
      <c r="G283" s="74"/>
      <c r="H283" s="74"/>
      <c r="I283" s="18"/>
      <c r="J283" s="18"/>
      <c r="K283" s="18"/>
    </row>
    <row r="284" spans="1:11" ht="28.5" customHeight="1">
      <c r="A284" s="37">
        <f t="shared" si="13"/>
        <v>221</v>
      </c>
      <c r="B284" s="36" t="s">
        <v>253</v>
      </c>
      <c r="C284" s="16"/>
      <c r="D284" s="37" t="s">
        <v>32</v>
      </c>
      <c r="E284" s="17">
        <v>70</v>
      </c>
      <c r="F284" s="17">
        <f t="shared" si="12"/>
        <v>210</v>
      </c>
      <c r="G284" s="74"/>
      <c r="H284" s="74"/>
      <c r="I284" s="18"/>
      <c r="J284" s="18"/>
      <c r="K284" s="18"/>
    </row>
    <row r="285" spans="1:11" ht="28.5" customHeight="1">
      <c r="A285" s="37">
        <f t="shared" si="13"/>
        <v>222</v>
      </c>
      <c r="B285" s="36" t="s">
        <v>94</v>
      </c>
      <c r="C285" s="16"/>
      <c r="D285" s="37" t="s">
        <v>32</v>
      </c>
      <c r="E285" s="17">
        <v>8</v>
      </c>
      <c r="F285" s="17">
        <f t="shared" si="12"/>
        <v>24</v>
      </c>
      <c r="G285" s="74"/>
      <c r="H285" s="74"/>
      <c r="I285" s="18"/>
      <c r="J285" s="18"/>
      <c r="K285" s="18"/>
    </row>
    <row r="286" spans="1:11" ht="12.75">
      <c r="A286" s="48"/>
      <c r="B286" s="19"/>
      <c r="C286" s="20"/>
      <c r="D286" s="48"/>
      <c r="E286" s="21"/>
      <c r="F286" s="21"/>
      <c r="G286" s="76"/>
      <c r="H286" s="20"/>
      <c r="I286" s="20"/>
      <c r="J286" s="2"/>
      <c r="K286" s="2"/>
    </row>
    <row r="287" spans="1:11" ht="18" customHeight="1">
      <c r="A287" s="48"/>
      <c r="B287" s="54" t="s">
        <v>95</v>
      </c>
      <c r="C287" s="23"/>
      <c r="D287" s="48"/>
      <c r="E287" s="21"/>
      <c r="F287" s="21"/>
      <c r="G287" s="76"/>
      <c r="H287" s="20"/>
      <c r="I287" s="20"/>
      <c r="J287" s="2"/>
      <c r="K287" s="2"/>
    </row>
    <row r="288" spans="1:11" ht="12.75">
      <c r="A288" s="48"/>
      <c r="B288" s="19"/>
      <c r="C288" s="20"/>
      <c r="D288" s="48"/>
      <c r="E288" s="21"/>
      <c r="F288" s="21"/>
      <c r="G288" s="76"/>
      <c r="H288" s="20"/>
      <c r="I288" s="20"/>
      <c r="J288" s="2"/>
      <c r="K288" s="2"/>
    </row>
    <row r="289" spans="1:11" ht="28.5" customHeight="1">
      <c r="A289" s="37">
        <v>223</v>
      </c>
      <c r="B289" s="36" t="s">
        <v>96</v>
      </c>
      <c r="C289" s="16"/>
      <c r="D289" s="37" t="s">
        <v>78</v>
      </c>
      <c r="E289" s="17">
        <v>444</v>
      </c>
      <c r="F289" s="17">
        <f>E289*3</f>
        <v>1332</v>
      </c>
      <c r="G289" s="74"/>
      <c r="H289" s="74"/>
      <c r="I289" s="18"/>
      <c r="J289" s="18"/>
      <c r="K289" s="18"/>
    </row>
    <row r="290" spans="1:11" ht="28.5" customHeight="1">
      <c r="A290" s="37">
        <f>A289+1</f>
        <v>224</v>
      </c>
      <c r="B290" s="36" t="s">
        <v>264</v>
      </c>
      <c r="C290" s="16"/>
      <c r="D290" s="37" t="s">
        <v>78</v>
      </c>
      <c r="E290" s="17">
        <v>1</v>
      </c>
      <c r="F290" s="17">
        <f aca="true" t="shared" si="14" ref="F290:F311">E290*3</f>
        <v>3</v>
      </c>
      <c r="G290" s="74"/>
      <c r="H290" s="74"/>
      <c r="I290" s="18"/>
      <c r="J290" s="18"/>
      <c r="K290" s="18"/>
    </row>
    <row r="291" spans="1:11" ht="28.5" customHeight="1">
      <c r="A291" s="37">
        <f aca="true" t="shared" si="15" ref="A291:A311">A290+1</f>
        <v>225</v>
      </c>
      <c r="B291" s="36" t="s">
        <v>97</v>
      </c>
      <c r="C291" s="16"/>
      <c r="D291" s="37" t="s">
        <v>78</v>
      </c>
      <c r="E291" s="17">
        <v>1</v>
      </c>
      <c r="F291" s="17">
        <f t="shared" si="14"/>
        <v>3</v>
      </c>
      <c r="G291" s="74"/>
      <c r="H291" s="74"/>
      <c r="I291" s="18"/>
      <c r="J291" s="18"/>
      <c r="K291" s="18"/>
    </row>
    <row r="292" spans="1:11" ht="28.5" customHeight="1">
      <c r="A292" s="37">
        <f t="shared" si="15"/>
        <v>226</v>
      </c>
      <c r="B292" s="36" t="s">
        <v>202</v>
      </c>
      <c r="C292" s="16"/>
      <c r="D292" s="37" t="s">
        <v>78</v>
      </c>
      <c r="E292" s="17">
        <v>2</v>
      </c>
      <c r="F292" s="17">
        <f t="shared" si="14"/>
        <v>6</v>
      </c>
      <c r="G292" s="74"/>
      <c r="H292" s="74"/>
      <c r="I292" s="18"/>
      <c r="J292" s="18"/>
      <c r="K292" s="18"/>
    </row>
    <row r="293" spans="1:11" ht="28.5" customHeight="1">
      <c r="A293" s="37">
        <f t="shared" si="15"/>
        <v>227</v>
      </c>
      <c r="B293" s="36" t="s">
        <v>121</v>
      </c>
      <c r="C293" s="16"/>
      <c r="D293" s="37" t="s">
        <v>78</v>
      </c>
      <c r="E293" s="17">
        <v>96</v>
      </c>
      <c r="F293" s="17">
        <f t="shared" si="14"/>
        <v>288</v>
      </c>
      <c r="G293" s="74"/>
      <c r="H293" s="74"/>
      <c r="I293" s="18"/>
      <c r="J293" s="18"/>
      <c r="K293" s="18"/>
    </row>
    <row r="294" spans="1:11" ht="28.5" customHeight="1">
      <c r="A294" s="37">
        <f t="shared" si="15"/>
        <v>228</v>
      </c>
      <c r="B294" s="36" t="s">
        <v>284</v>
      </c>
      <c r="C294" s="16"/>
      <c r="D294" s="37" t="s">
        <v>78</v>
      </c>
      <c r="E294" s="17">
        <v>1</v>
      </c>
      <c r="F294" s="17">
        <f t="shared" si="14"/>
        <v>3</v>
      </c>
      <c r="G294" s="74"/>
      <c r="H294" s="74"/>
      <c r="I294" s="18"/>
      <c r="J294" s="18"/>
      <c r="K294" s="18"/>
    </row>
    <row r="295" spans="1:11" ht="28.5" customHeight="1">
      <c r="A295" s="37">
        <f t="shared" si="15"/>
        <v>229</v>
      </c>
      <c r="B295" s="36" t="s">
        <v>213</v>
      </c>
      <c r="C295" s="16"/>
      <c r="D295" s="37" t="s">
        <v>32</v>
      </c>
      <c r="E295" s="17">
        <v>4</v>
      </c>
      <c r="F295" s="17">
        <f t="shared" si="14"/>
        <v>12</v>
      </c>
      <c r="G295" s="74"/>
      <c r="H295" s="74"/>
      <c r="I295" s="18"/>
      <c r="J295" s="18"/>
      <c r="K295" s="18"/>
    </row>
    <row r="296" spans="1:11" ht="28.5" customHeight="1">
      <c r="A296" s="37">
        <f t="shared" si="15"/>
        <v>230</v>
      </c>
      <c r="B296" s="36" t="s">
        <v>98</v>
      </c>
      <c r="C296" s="16"/>
      <c r="D296" s="37" t="s">
        <v>20</v>
      </c>
      <c r="E296" s="17">
        <v>3510</v>
      </c>
      <c r="F296" s="17">
        <f t="shared" si="14"/>
        <v>10530</v>
      </c>
      <c r="G296" s="74"/>
      <c r="H296" s="74"/>
      <c r="I296" s="18"/>
      <c r="J296" s="18"/>
      <c r="K296" s="18"/>
    </row>
    <row r="297" spans="1:11" ht="28.5" customHeight="1">
      <c r="A297" s="37">
        <f t="shared" si="15"/>
        <v>231</v>
      </c>
      <c r="B297" s="36" t="s">
        <v>99</v>
      </c>
      <c r="C297" s="16"/>
      <c r="D297" s="37" t="s">
        <v>20</v>
      </c>
      <c r="E297" s="17">
        <v>200</v>
      </c>
      <c r="F297" s="17">
        <f t="shared" si="14"/>
        <v>600</v>
      </c>
      <c r="G297" s="74"/>
      <c r="H297" s="74"/>
      <c r="I297" s="18"/>
      <c r="J297" s="18"/>
      <c r="K297" s="18"/>
    </row>
    <row r="298" spans="1:11" ht="28.5" customHeight="1">
      <c r="A298" s="37">
        <f t="shared" si="15"/>
        <v>232</v>
      </c>
      <c r="B298" s="36" t="s">
        <v>100</v>
      </c>
      <c r="C298" s="16"/>
      <c r="D298" s="37" t="s">
        <v>20</v>
      </c>
      <c r="E298" s="17">
        <v>2075</v>
      </c>
      <c r="F298" s="17">
        <f t="shared" si="14"/>
        <v>6225</v>
      </c>
      <c r="G298" s="74"/>
      <c r="H298" s="74"/>
      <c r="I298" s="18"/>
      <c r="J298" s="18"/>
      <c r="K298" s="18"/>
    </row>
    <row r="299" spans="1:11" ht="28.5" customHeight="1">
      <c r="A299" s="37">
        <f t="shared" si="15"/>
        <v>233</v>
      </c>
      <c r="B299" s="36" t="s">
        <v>101</v>
      </c>
      <c r="C299" s="16"/>
      <c r="D299" s="37" t="s">
        <v>20</v>
      </c>
      <c r="E299" s="17">
        <v>30</v>
      </c>
      <c r="F299" s="17">
        <f t="shared" si="14"/>
        <v>90</v>
      </c>
      <c r="G299" s="74"/>
      <c r="H299" s="74"/>
      <c r="I299" s="18"/>
      <c r="J299" s="18"/>
      <c r="K299" s="18"/>
    </row>
    <row r="300" spans="1:11" ht="28.5" customHeight="1">
      <c r="A300" s="37">
        <f t="shared" si="15"/>
        <v>234</v>
      </c>
      <c r="B300" s="36" t="s">
        <v>207</v>
      </c>
      <c r="C300" s="16"/>
      <c r="D300" s="37" t="s">
        <v>78</v>
      </c>
      <c r="E300" s="17">
        <v>5</v>
      </c>
      <c r="F300" s="17">
        <f t="shared" si="14"/>
        <v>15</v>
      </c>
      <c r="G300" s="74"/>
      <c r="H300" s="74"/>
      <c r="I300" s="18"/>
      <c r="J300" s="18"/>
      <c r="K300" s="18"/>
    </row>
    <row r="301" spans="1:11" ht="28.5" customHeight="1">
      <c r="A301" s="37">
        <f t="shared" si="15"/>
        <v>235</v>
      </c>
      <c r="B301" s="36" t="s">
        <v>211</v>
      </c>
      <c r="C301" s="16"/>
      <c r="D301" s="37" t="s">
        <v>78</v>
      </c>
      <c r="E301" s="17">
        <v>2</v>
      </c>
      <c r="F301" s="17">
        <f t="shared" si="14"/>
        <v>6</v>
      </c>
      <c r="G301" s="74"/>
      <c r="H301" s="74"/>
      <c r="I301" s="18"/>
      <c r="J301" s="18"/>
      <c r="K301" s="18"/>
    </row>
    <row r="302" spans="1:11" ht="28.5" customHeight="1">
      <c r="A302" s="37">
        <f t="shared" si="15"/>
        <v>236</v>
      </c>
      <c r="B302" s="36" t="s">
        <v>206</v>
      </c>
      <c r="C302" s="16"/>
      <c r="D302" s="37" t="s">
        <v>78</v>
      </c>
      <c r="E302" s="17">
        <v>5</v>
      </c>
      <c r="F302" s="17">
        <f t="shared" si="14"/>
        <v>15</v>
      </c>
      <c r="G302" s="74"/>
      <c r="H302" s="74"/>
      <c r="I302" s="18"/>
      <c r="J302" s="18"/>
      <c r="K302" s="18"/>
    </row>
    <row r="303" spans="1:11" ht="28.5" customHeight="1">
      <c r="A303" s="37">
        <f t="shared" si="15"/>
        <v>237</v>
      </c>
      <c r="B303" s="36" t="s">
        <v>203</v>
      </c>
      <c r="C303" s="16"/>
      <c r="D303" s="37" t="s">
        <v>78</v>
      </c>
      <c r="E303" s="17">
        <v>29</v>
      </c>
      <c r="F303" s="17">
        <f t="shared" si="14"/>
        <v>87</v>
      </c>
      <c r="G303" s="74"/>
      <c r="H303" s="74"/>
      <c r="I303" s="18"/>
      <c r="J303" s="18"/>
      <c r="K303" s="18"/>
    </row>
    <row r="304" spans="1:11" ht="28.5" customHeight="1">
      <c r="A304" s="37">
        <f t="shared" si="15"/>
        <v>238</v>
      </c>
      <c r="B304" s="36" t="s">
        <v>212</v>
      </c>
      <c r="C304" s="16"/>
      <c r="D304" s="37" t="s">
        <v>78</v>
      </c>
      <c r="E304" s="17">
        <v>1</v>
      </c>
      <c r="F304" s="17">
        <f t="shared" si="14"/>
        <v>3</v>
      </c>
      <c r="G304" s="74"/>
      <c r="H304" s="74"/>
      <c r="I304" s="18"/>
      <c r="J304" s="18"/>
      <c r="K304" s="18"/>
    </row>
    <row r="305" spans="1:11" ht="28.5" customHeight="1">
      <c r="A305" s="37">
        <f t="shared" si="15"/>
        <v>239</v>
      </c>
      <c r="B305" s="36" t="s">
        <v>259</v>
      </c>
      <c r="C305" s="16"/>
      <c r="D305" s="37" t="s">
        <v>78</v>
      </c>
      <c r="E305" s="17">
        <v>1</v>
      </c>
      <c r="F305" s="17">
        <f t="shared" si="14"/>
        <v>3</v>
      </c>
      <c r="G305" s="74"/>
      <c r="H305" s="74"/>
      <c r="I305" s="18"/>
      <c r="J305" s="18"/>
      <c r="K305" s="18"/>
    </row>
    <row r="306" spans="1:11" ht="28.5" customHeight="1">
      <c r="A306" s="37">
        <f t="shared" si="15"/>
        <v>240</v>
      </c>
      <c r="B306" s="36" t="s">
        <v>204</v>
      </c>
      <c r="C306" s="16"/>
      <c r="D306" s="37" t="s">
        <v>78</v>
      </c>
      <c r="E306" s="17">
        <v>12</v>
      </c>
      <c r="F306" s="17">
        <f t="shared" si="14"/>
        <v>36</v>
      </c>
      <c r="G306" s="74"/>
      <c r="H306" s="74"/>
      <c r="I306" s="18"/>
      <c r="J306" s="18"/>
      <c r="K306" s="18"/>
    </row>
    <row r="307" spans="1:11" ht="28.5" customHeight="1">
      <c r="A307" s="37">
        <f t="shared" si="15"/>
        <v>241</v>
      </c>
      <c r="B307" s="36" t="s">
        <v>205</v>
      </c>
      <c r="C307" s="16"/>
      <c r="D307" s="37" t="s">
        <v>78</v>
      </c>
      <c r="E307" s="17">
        <v>540</v>
      </c>
      <c r="F307" s="17">
        <f t="shared" si="14"/>
        <v>1620</v>
      </c>
      <c r="G307" s="74"/>
      <c r="H307" s="74"/>
      <c r="I307" s="18"/>
      <c r="J307" s="18"/>
      <c r="K307" s="18"/>
    </row>
    <row r="308" spans="1:11" ht="28.5" customHeight="1">
      <c r="A308" s="37">
        <f t="shared" si="15"/>
        <v>242</v>
      </c>
      <c r="B308" s="36" t="s">
        <v>102</v>
      </c>
      <c r="C308" s="16"/>
      <c r="D308" s="37" t="s">
        <v>78</v>
      </c>
      <c r="E308" s="17">
        <v>468</v>
      </c>
      <c r="F308" s="17">
        <f t="shared" si="14"/>
        <v>1404</v>
      </c>
      <c r="G308" s="74"/>
      <c r="H308" s="74"/>
      <c r="I308" s="18"/>
      <c r="J308" s="18"/>
      <c r="K308" s="18"/>
    </row>
    <row r="309" spans="1:11" ht="28.5" customHeight="1">
      <c r="A309" s="37">
        <f t="shared" si="15"/>
        <v>243</v>
      </c>
      <c r="B309" s="36" t="s">
        <v>103</v>
      </c>
      <c r="C309" s="16"/>
      <c r="D309" s="37" t="s">
        <v>78</v>
      </c>
      <c r="E309" s="17">
        <v>984</v>
      </c>
      <c r="F309" s="17">
        <f t="shared" si="14"/>
        <v>2952</v>
      </c>
      <c r="G309" s="74"/>
      <c r="H309" s="74"/>
      <c r="I309" s="18"/>
      <c r="J309" s="18"/>
      <c r="K309" s="18"/>
    </row>
    <row r="310" spans="1:11" ht="28.5" customHeight="1">
      <c r="A310" s="37">
        <f t="shared" si="15"/>
        <v>244</v>
      </c>
      <c r="B310" s="36" t="s">
        <v>296</v>
      </c>
      <c r="C310" s="16"/>
      <c r="D310" s="37" t="s">
        <v>78</v>
      </c>
      <c r="E310" s="17">
        <v>10</v>
      </c>
      <c r="F310" s="17">
        <f t="shared" si="14"/>
        <v>30</v>
      </c>
      <c r="G310" s="74"/>
      <c r="H310" s="74"/>
      <c r="I310" s="18"/>
      <c r="J310" s="18"/>
      <c r="K310" s="18" t="s">
        <v>56</v>
      </c>
    </row>
    <row r="311" spans="1:11" ht="28.5" customHeight="1">
      <c r="A311" s="37">
        <f t="shared" si="15"/>
        <v>245</v>
      </c>
      <c r="B311" s="36" t="s">
        <v>209</v>
      </c>
      <c r="C311" s="16"/>
      <c r="D311" s="37" t="s">
        <v>208</v>
      </c>
      <c r="E311" s="17">
        <v>900</v>
      </c>
      <c r="F311" s="17">
        <f t="shared" si="14"/>
        <v>2700</v>
      </c>
      <c r="G311" s="74"/>
      <c r="H311" s="74"/>
      <c r="I311" s="18"/>
      <c r="J311" s="18"/>
      <c r="K311" s="18"/>
    </row>
    <row r="312" spans="1:12" ht="12.75">
      <c r="A312" s="49"/>
      <c r="B312" s="56"/>
      <c r="C312" s="34"/>
      <c r="D312" s="49"/>
      <c r="E312" s="33"/>
      <c r="F312" s="33"/>
      <c r="G312" s="75"/>
      <c r="H312" s="34"/>
      <c r="I312" s="35"/>
      <c r="J312" s="35"/>
      <c r="K312" s="35"/>
      <c r="L312" s="57"/>
    </row>
    <row r="313" spans="1:11" ht="32.25" customHeight="1">
      <c r="A313" s="48"/>
      <c r="B313" s="54" t="s">
        <v>104</v>
      </c>
      <c r="C313" s="23"/>
      <c r="D313" s="48"/>
      <c r="E313" s="21"/>
      <c r="F313" s="21"/>
      <c r="G313" s="76"/>
      <c r="H313" s="20"/>
      <c r="I313" s="20"/>
      <c r="J313" s="2"/>
      <c r="K313" s="2"/>
    </row>
    <row r="314" spans="1:11" ht="12.75">
      <c r="A314" s="48"/>
      <c r="B314" s="19"/>
      <c r="C314" s="20"/>
      <c r="D314" s="48"/>
      <c r="E314" s="21"/>
      <c r="F314" s="21"/>
      <c r="G314" s="76"/>
      <c r="H314" s="20"/>
      <c r="I314" s="20"/>
      <c r="J314" s="2"/>
      <c r="K314" s="2"/>
    </row>
    <row r="315" spans="1:11" ht="28.5" customHeight="1">
      <c r="A315" s="37">
        <v>246</v>
      </c>
      <c r="B315" s="36" t="s">
        <v>105</v>
      </c>
      <c r="C315" s="16"/>
      <c r="D315" s="37" t="s">
        <v>78</v>
      </c>
      <c r="E315" s="17">
        <v>15</v>
      </c>
      <c r="F315" s="17">
        <f>E315*3</f>
        <v>45</v>
      </c>
      <c r="G315" s="74"/>
      <c r="H315" s="74"/>
      <c r="I315" s="18"/>
      <c r="J315" s="18"/>
      <c r="K315" s="18"/>
    </row>
    <row r="316" spans="1:11" ht="28.5" customHeight="1">
      <c r="A316" s="37">
        <f>A315+1</f>
        <v>247</v>
      </c>
      <c r="B316" s="36" t="s">
        <v>106</v>
      </c>
      <c r="C316" s="16"/>
      <c r="D316" s="37" t="s">
        <v>78</v>
      </c>
      <c r="E316" s="17">
        <v>14</v>
      </c>
      <c r="F316" s="17">
        <f aca="true" t="shared" si="16" ref="F316:F333">E316*3</f>
        <v>42</v>
      </c>
      <c r="G316" s="74"/>
      <c r="H316" s="74"/>
      <c r="I316" s="18"/>
      <c r="J316" s="18"/>
      <c r="K316" s="18"/>
    </row>
    <row r="317" spans="1:12" ht="28.5" customHeight="1">
      <c r="A317" s="37">
        <f aca="true" t="shared" si="17" ref="A317:A333">A316+1</f>
        <v>248</v>
      </c>
      <c r="B317" s="36" t="s">
        <v>395</v>
      </c>
      <c r="C317" s="16"/>
      <c r="D317" s="37" t="s">
        <v>78</v>
      </c>
      <c r="E317" s="17">
        <v>1275</v>
      </c>
      <c r="F317" s="17">
        <f t="shared" si="16"/>
        <v>3825</v>
      </c>
      <c r="G317" s="74"/>
      <c r="H317" s="74"/>
      <c r="I317" s="18"/>
      <c r="J317" s="69" t="s">
        <v>27</v>
      </c>
      <c r="K317" s="69" t="s">
        <v>28</v>
      </c>
      <c r="L317">
        <v>17</v>
      </c>
    </row>
    <row r="318" spans="1:11" ht="28.5" customHeight="1">
      <c r="A318" s="37">
        <f t="shared" si="17"/>
        <v>249</v>
      </c>
      <c r="B318" s="36" t="s">
        <v>107</v>
      </c>
      <c r="C318" s="16"/>
      <c r="D318" s="37" t="s">
        <v>78</v>
      </c>
      <c r="E318" s="17">
        <v>1275</v>
      </c>
      <c r="F318" s="17">
        <f t="shared" si="16"/>
        <v>3825</v>
      </c>
      <c r="G318" s="74"/>
      <c r="H318" s="74"/>
      <c r="I318" s="18"/>
      <c r="J318" s="18"/>
      <c r="K318" s="18"/>
    </row>
    <row r="319" spans="1:11" ht="28.5" customHeight="1">
      <c r="A319" s="37">
        <f t="shared" si="17"/>
        <v>250</v>
      </c>
      <c r="B319" s="36" t="s">
        <v>210</v>
      </c>
      <c r="C319" s="16"/>
      <c r="D319" s="37" t="s">
        <v>78</v>
      </c>
      <c r="E319" s="17">
        <v>78</v>
      </c>
      <c r="F319" s="17">
        <f t="shared" si="16"/>
        <v>234</v>
      </c>
      <c r="G319" s="74"/>
      <c r="H319" s="74"/>
      <c r="I319" s="18"/>
      <c r="J319" s="18"/>
      <c r="K319" s="18"/>
    </row>
    <row r="320" spans="1:11" ht="28.5" customHeight="1">
      <c r="A320" s="37">
        <f t="shared" si="17"/>
        <v>251</v>
      </c>
      <c r="B320" s="36" t="s">
        <v>108</v>
      </c>
      <c r="C320" s="16"/>
      <c r="D320" s="37" t="s">
        <v>78</v>
      </c>
      <c r="E320" s="17">
        <v>320</v>
      </c>
      <c r="F320" s="17">
        <f t="shared" si="16"/>
        <v>960</v>
      </c>
      <c r="G320" s="74"/>
      <c r="H320" s="74"/>
      <c r="I320" s="18"/>
      <c r="J320" s="18"/>
      <c r="K320" s="18"/>
    </row>
    <row r="321" spans="1:11" ht="28.5" customHeight="1">
      <c r="A321" s="37">
        <f t="shared" si="17"/>
        <v>252</v>
      </c>
      <c r="B321" s="36" t="s">
        <v>383</v>
      </c>
      <c r="C321" s="16"/>
      <c r="D321" s="37" t="s">
        <v>8</v>
      </c>
      <c r="E321" s="17">
        <v>24</v>
      </c>
      <c r="F321" s="17">
        <f t="shared" si="16"/>
        <v>72</v>
      </c>
      <c r="G321" s="74"/>
      <c r="H321" s="74"/>
      <c r="I321" s="18"/>
      <c r="J321" s="18"/>
      <c r="K321" s="18"/>
    </row>
    <row r="322" spans="1:11" ht="28.5" customHeight="1">
      <c r="A322" s="37">
        <f t="shared" si="17"/>
        <v>253</v>
      </c>
      <c r="B322" s="36" t="s">
        <v>384</v>
      </c>
      <c r="C322" s="16"/>
      <c r="D322" s="37" t="s">
        <v>8</v>
      </c>
      <c r="E322" s="17">
        <v>24</v>
      </c>
      <c r="F322" s="17">
        <f t="shared" si="16"/>
        <v>72</v>
      </c>
      <c r="G322" s="74"/>
      <c r="H322" s="74"/>
      <c r="I322" s="18"/>
      <c r="J322" s="18"/>
      <c r="K322" s="18"/>
    </row>
    <row r="323" spans="1:11" ht="28.5" customHeight="1">
      <c r="A323" s="37">
        <f t="shared" si="17"/>
        <v>254</v>
      </c>
      <c r="B323" s="36" t="s">
        <v>385</v>
      </c>
      <c r="C323" s="16"/>
      <c r="D323" s="37" t="s">
        <v>8</v>
      </c>
      <c r="E323" s="17">
        <v>38</v>
      </c>
      <c r="F323" s="17">
        <f t="shared" si="16"/>
        <v>114</v>
      </c>
      <c r="G323" s="74"/>
      <c r="H323" s="74"/>
      <c r="I323" s="18"/>
      <c r="J323" s="18"/>
      <c r="K323" s="18"/>
    </row>
    <row r="324" spans="1:11" ht="28.5" customHeight="1">
      <c r="A324" s="37">
        <f t="shared" si="17"/>
        <v>255</v>
      </c>
      <c r="B324" s="36" t="s">
        <v>386</v>
      </c>
      <c r="C324" s="16"/>
      <c r="D324" s="37" t="s">
        <v>8</v>
      </c>
      <c r="E324" s="17">
        <v>24</v>
      </c>
      <c r="F324" s="17">
        <f t="shared" si="16"/>
        <v>72</v>
      </c>
      <c r="G324" s="74"/>
      <c r="H324" s="74"/>
      <c r="I324" s="18"/>
      <c r="J324" s="18"/>
      <c r="K324" s="18"/>
    </row>
    <row r="325" spans="1:11" ht="28.5" customHeight="1">
      <c r="A325" s="37">
        <f t="shared" si="17"/>
        <v>256</v>
      </c>
      <c r="B325" s="36" t="s">
        <v>387</v>
      </c>
      <c r="C325" s="16"/>
      <c r="D325" s="37" t="s">
        <v>8</v>
      </c>
      <c r="E325" s="17">
        <v>24</v>
      </c>
      <c r="F325" s="17">
        <f t="shared" si="16"/>
        <v>72</v>
      </c>
      <c r="G325" s="74"/>
      <c r="H325" s="74"/>
      <c r="I325" s="18"/>
      <c r="J325" s="18"/>
      <c r="K325" s="18"/>
    </row>
    <row r="326" spans="1:11" ht="28.5" customHeight="1">
      <c r="A326" s="37">
        <f t="shared" si="17"/>
        <v>257</v>
      </c>
      <c r="B326" s="36" t="s">
        <v>388</v>
      </c>
      <c r="C326" s="16"/>
      <c r="D326" s="37" t="s">
        <v>8</v>
      </c>
      <c r="E326" s="17">
        <v>24</v>
      </c>
      <c r="F326" s="17">
        <f t="shared" si="16"/>
        <v>72</v>
      </c>
      <c r="G326" s="74"/>
      <c r="H326" s="74"/>
      <c r="I326" s="18"/>
      <c r="J326" s="18"/>
      <c r="K326" s="18"/>
    </row>
    <row r="327" spans="1:11" ht="28.5" customHeight="1">
      <c r="A327" s="37">
        <f t="shared" si="17"/>
        <v>258</v>
      </c>
      <c r="B327" s="36" t="s">
        <v>389</v>
      </c>
      <c r="C327" s="16"/>
      <c r="D327" s="37" t="s">
        <v>8</v>
      </c>
      <c r="E327" s="17">
        <v>24</v>
      </c>
      <c r="F327" s="17">
        <f t="shared" si="16"/>
        <v>72</v>
      </c>
      <c r="G327" s="74"/>
      <c r="H327" s="74"/>
      <c r="I327" s="18"/>
      <c r="J327" s="18"/>
      <c r="K327" s="18"/>
    </row>
    <row r="328" spans="1:11" ht="28.5" customHeight="1">
      <c r="A328" s="37">
        <f t="shared" si="17"/>
        <v>259</v>
      </c>
      <c r="B328" s="36" t="s">
        <v>254</v>
      </c>
      <c r="C328" s="16"/>
      <c r="D328" s="37" t="s">
        <v>78</v>
      </c>
      <c r="E328" s="17">
        <v>144</v>
      </c>
      <c r="F328" s="17">
        <f t="shared" si="16"/>
        <v>432</v>
      </c>
      <c r="G328" s="74"/>
      <c r="H328" s="74"/>
      <c r="I328" s="18"/>
      <c r="J328" s="18"/>
      <c r="K328" s="18"/>
    </row>
    <row r="329" spans="1:11" ht="28.5" customHeight="1">
      <c r="A329" s="37">
        <f t="shared" si="17"/>
        <v>260</v>
      </c>
      <c r="B329" s="36" t="s">
        <v>109</v>
      </c>
      <c r="C329" s="16"/>
      <c r="D329" s="37" t="s">
        <v>78</v>
      </c>
      <c r="E329" s="17">
        <v>240</v>
      </c>
      <c r="F329" s="17">
        <f t="shared" si="16"/>
        <v>720</v>
      </c>
      <c r="G329" s="74"/>
      <c r="H329" s="74"/>
      <c r="I329" s="18"/>
      <c r="J329" s="18"/>
      <c r="K329" s="18"/>
    </row>
    <row r="330" spans="1:11" ht="28.5" customHeight="1">
      <c r="A330" s="37">
        <f t="shared" si="17"/>
        <v>261</v>
      </c>
      <c r="B330" s="36" t="s">
        <v>110</v>
      </c>
      <c r="C330" s="16"/>
      <c r="D330" s="37" t="s">
        <v>78</v>
      </c>
      <c r="E330" s="17">
        <v>72</v>
      </c>
      <c r="F330" s="17">
        <f t="shared" si="16"/>
        <v>216</v>
      </c>
      <c r="G330" s="74"/>
      <c r="H330" s="74"/>
      <c r="I330" s="18"/>
      <c r="J330" s="18"/>
      <c r="K330" s="18"/>
    </row>
    <row r="331" spans="1:11" ht="28.5" customHeight="1">
      <c r="A331" s="37">
        <f t="shared" si="17"/>
        <v>262</v>
      </c>
      <c r="B331" s="36" t="s">
        <v>111</v>
      </c>
      <c r="C331" s="16"/>
      <c r="D331" s="37" t="s">
        <v>78</v>
      </c>
      <c r="E331" s="17">
        <v>372</v>
      </c>
      <c r="F331" s="17">
        <f t="shared" si="16"/>
        <v>1116</v>
      </c>
      <c r="G331" s="74"/>
      <c r="H331" s="74"/>
      <c r="I331" s="18"/>
      <c r="J331" s="18"/>
      <c r="K331" s="18"/>
    </row>
    <row r="332" spans="1:11" ht="28.5" customHeight="1">
      <c r="A332" s="37">
        <f t="shared" si="17"/>
        <v>263</v>
      </c>
      <c r="B332" s="36" t="s">
        <v>112</v>
      </c>
      <c r="C332" s="16"/>
      <c r="D332" s="37" t="s">
        <v>78</v>
      </c>
      <c r="E332" s="17">
        <v>230</v>
      </c>
      <c r="F332" s="17">
        <f t="shared" si="16"/>
        <v>690</v>
      </c>
      <c r="G332" s="74"/>
      <c r="H332" s="74"/>
      <c r="I332" s="18"/>
      <c r="J332" s="18"/>
      <c r="K332" s="18"/>
    </row>
    <row r="333" spans="1:11" ht="28.5" customHeight="1">
      <c r="A333" s="37">
        <f t="shared" si="17"/>
        <v>264</v>
      </c>
      <c r="B333" s="36" t="s">
        <v>297</v>
      </c>
      <c r="C333" s="16"/>
      <c r="D333" s="37" t="s">
        <v>78</v>
      </c>
      <c r="E333" s="17">
        <v>270</v>
      </c>
      <c r="F333" s="17">
        <f t="shared" si="16"/>
        <v>810</v>
      </c>
      <c r="G333" s="74"/>
      <c r="H333" s="74"/>
      <c r="I333" s="18"/>
      <c r="J333" s="18"/>
      <c r="K333" s="18"/>
    </row>
    <row r="334" spans="1:11" ht="12.75">
      <c r="A334" s="48"/>
      <c r="B334" s="19"/>
      <c r="C334" s="20"/>
      <c r="D334" s="48"/>
      <c r="E334" s="21"/>
      <c r="F334" s="21"/>
      <c r="G334" s="76"/>
      <c r="H334" s="20"/>
      <c r="I334" s="20"/>
      <c r="J334" s="2"/>
      <c r="K334" s="2"/>
    </row>
    <row r="335" spans="1:11" ht="16.5" customHeight="1">
      <c r="A335" s="48"/>
      <c r="B335" s="54" t="s">
        <v>113</v>
      </c>
      <c r="C335" s="23"/>
      <c r="D335" s="48"/>
      <c r="E335" s="21"/>
      <c r="F335" s="21"/>
      <c r="G335" s="76"/>
      <c r="H335" s="20"/>
      <c r="I335" s="20"/>
      <c r="J335" s="2"/>
      <c r="K335" s="2"/>
    </row>
    <row r="336" spans="1:11" ht="12.75">
      <c r="A336" s="48"/>
      <c r="B336" s="19"/>
      <c r="C336" s="20"/>
      <c r="D336" s="48"/>
      <c r="E336" s="21"/>
      <c r="F336" s="21"/>
      <c r="G336" s="76"/>
      <c r="H336" s="20"/>
      <c r="I336" s="20"/>
      <c r="J336" s="2"/>
      <c r="K336" s="2"/>
    </row>
    <row r="337" spans="1:11" ht="28.5" customHeight="1">
      <c r="A337" s="37">
        <v>265</v>
      </c>
      <c r="B337" s="36" t="s">
        <v>216</v>
      </c>
      <c r="C337" s="16"/>
      <c r="D337" s="37" t="s">
        <v>32</v>
      </c>
      <c r="E337" s="17">
        <f>30*2.5</f>
        <v>75</v>
      </c>
      <c r="F337" s="17">
        <f>E337*3</f>
        <v>225</v>
      </c>
      <c r="G337" s="74"/>
      <c r="H337" s="74"/>
      <c r="I337" s="18"/>
      <c r="J337" s="18"/>
      <c r="K337" s="18"/>
    </row>
    <row r="338" spans="1:11" ht="28.5" customHeight="1">
      <c r="A338" s="37">
        <f>A337+1</f>
        <v>266</v>
      </c>
      <c r="B338" s="36" t="s">
        <v>265</v>
      </c>
      <c r="C338" s="16"/>
      <c r="D338" s="37" t="s">
        <v>32</v>
      </c>
      <c r="E338" s="17">
        <v>337</v>
      </c>
      <c r="F338" s="17">
        <f aca="true" t="shared" si="18" ref="F338:F358">E338*3</f>
        <v>1011</v>
      </c>
      <c r="G338" s="74"/>
      <c r="H338" s="74"/>
      <c r="I338" s="18"/>
      <c r="J338" s="18"/>
      <c r="K338" s="18"/>
    </row>
    <row r="339" spans="1:11" ht="28.5" customHeight="1">
      <c r="A339" s="37">
        <f aca="true" t="shared" si="19" ref="A339:A358">A338+1</f>
        <v>267</v>
      </c>
      <c r="B339" s="36" t="s">
        <v>217</v>
      </c>
      <c r="C339" s="16"/>
      <c r="D339" s="37" t="s">
        <v>32</v>
      </c>
      <c r="E339" s="17">
        <f>3068*2.5</f>
        <v>7670</v>
      </c>
      <c r="F339" s="17">
        <f t="shared" si="18"/>
        <v>23010</v>
      </c>
      <c r="G339" s="74"/>
      <c r="H339" s="74"/>
      <c r="I339" s="18"/>
      <c r="J339" s="18"/>
      <c r="K339" s="18"/>
    </row>
    <row r="340" spans="1:11" ht="28.5" customHeight="1">
      <c r="A340" s="37">
        <f t="shared" si="19"/>
        <v>268</v>
      </c>
      <c r="B340" s="36" t="s">
        <v>366</v>
      </c>
      <c r="C340" s="16"/>
      <c r="D340" s="37" t="s">
        <v>32</v>
      </c>
      <c r="E340" s="17">
        <f>292*2.5</f>
        <v>730</v>
      </c>
      <c r="F340" s="17">
        <f t="shared" si="18"/>
        <v>2190</v>
      </c>
      <c r="G340" s="74"/>
      <c r="H340" s="74"/>
      <c r="I340" s="18"/>
      <c r="J340" s="18"/>
      <c r="K340" s="18"/>
    </row>
    <row r="341" spans="1:12" ht="28.5" customHeight="1">
      <c r="A341" s="37">
        <f t="shared" si="19"/>
        <v>269</v>
      </c>
      <c r="B341" s="36" t="s">
        <v>255</v>
      </c>
      <c r="C341" s="16"/>
      <c r="D341" s="37" t="s">
        <v>32</v>
      </c>
      <c r="E341" s="17">
        <v>1695</v>
      </c>
      <c r="F341" s="17">
        <f t="shared" si="18"/>
        <v>5085</v>
      </c>
      <c r="G341" s="74"/>
      <c r="H341" s="74"/>
      <c r="I341" s="18"/>
      <c r="J341" s="69" t="s">
        <v>27</v>
      </c>
      <c r="K341" s="69" t="s">
        <v>28</v>
      </c>
      <c r="L341">
        <v>18</v>
      </c>
    </row>
    <row r="342" spans="1:11" ht="28.5" customHeight="1">
      <c r="A342" s="37">
        <f t="shared" si="19"/>
        <v>270</v>
      </c>
      <c r="B342" s="36" t="s">
        <v>256</v>
      </c>
      <c r="C342" s="16"/>
      <c r="D342" s="37" t="s">
        <v>32</v>
      </c>
      <c r="E342" s="17">
        <f>1044*2.5</f>
        <v>2610</v>
      </c>
      <c r="F342" s="17">
        <f t="shared" si="18"/>
        <v>7830</v>
      </c>
      <c r="G342" s="74"/>
      <c r="H342" s="74"/>
      <c r="I342" s="18"/>
      <c r="J342" s="18"/>
      <c r="K342" s="18"/>
    </row>
    <row r="343" spans="1:11" ht="28.5" customHeight="1">
      <c r="A343" s="37">
        <f t="shared" si="19"/>
        <v>271</v>
      </c>
      <c r="B343" s="36" t="s">
        <v>218</v>
      </c>
      <c r="C343" s="16"/>
      <c r="D343" s="37" t="s">
        <v>32</v>
      </c>
      <c r="E343" s="17">
        <f>332*2.5</f>
        <v>830</v>
      </c>
      <c r="F343" s="17">
        <f t="shared" si="18"/>
        <v>2490</v>
      </c>
      <c r="G343" s="74"/>
      <c r="H343" s="74"/>
      <c r="I343" s="18"/>
      <c r="J343" s="18"/>
      <c r="K343" s="18"/>
    </row>
    <row r="344" spans="1:11" ht="28.5" customHeight="1">
      <c r="A344" s="37">
        <f t="shared" si="19"/>
        <v>272</v>
      </c>
      <c r="B344" s="36" t="s">
        <v>219</v>
      </c>
      <c r="C344" s="16"/>
      <c r="D344" s="37" t="s">
        <v>32</v>
      </c>
      <c r="E344" s="17">
        <f>408*2.5</f>
        <v>1020</v>
      </c>
      <c r="F344" s="17">
        <f t="shared" si="18"/>
        <v>3060</v>
      </c>
      <c r="G344" s="74"/>
      <c r="H344" s="74"/>
      <c r="I344" s="18"/>
      <c r="J344" s="18"/>
      <c r="K344" s="18"/>
    </row>
    <row r="345" spans="1:11" ht="28.5" customHeight="1">
      <c r="A345" s="37">
        <f t="shared" si="19"/>
        <v>273</v>
      </c>
      <c r="B345" s="36" t="s">
        <v>220</v>
      </c>
      <c r="C345" s="16"/>
      <c r="D345" s="37" t="s">
        <v>32</v>
      </c>
      <c r="E345" s="17">
        <f>452*2.5</f>
        <v>1130</v>
      </c>
      <c r="F345" s="17">
        <f t="shared" si="18"/>
        <v>3390</v>
      </c>
      <c r="G345" s="74"/>
      <c r="H345" s="74"/>
      <c r="I345" s="18"/>
      <c r="J345" s="18"/>
      <c r="K345" s="18"/>
    </row>
    <row r="346" spans="1:11" ht="28.5" customHeight="1">
      <c r="A346" s="37">
        <f t="shared" si="19"/>
        <v>274</v>
      </c>
      <c r="B346" s="36" t="s">
        <v>221</v>
      </c>
      <c r="C346" s="16"/>
      <c r="D346" s="37" t="s">
        <v>32</v>
      </c>
      <c r="E346" s="17">
        <v>43</v>
      </c>
      <c r="F346" s="17">
        <f t="shared" si="18"/>
        <v>129</v>
      </c>
      <c r="G346" s="74"/>
      <c r="H346" s="74"/>
      <c r="I346" s="18"/>
      <c r="J346" s="18"/>
      <c r="K346" s="18"/>
    </row>
    <row r="347" spans="1:12" ht="28.5" customHeight="1">
      <c r="A347" s="37">
        <f t="shared" si="19"/>
        <v>275</v>
      </c>
      <c r="B347" s="36" t="s">
        <v>396</v>
      </c>
      <c r="C347" s="16"/>
      <c r="D347" s="37" t="s">
        <v>32</v>
      </c>
      <c r="E347" s="17">
        <f>1292*2.5</f>
        <v>3230</v>
      </c>
      <c r="F347" s="17">
        <f t="shared" si="18"/>
        <v>9690</v>
      </c>
      <c r="G347" s="74"/>
      <c r="H347" s="74"/>
      <c r="I347" s="18"/>
      <c r="J347" s="69" t="s">
        <v>27</v>
      </c>
      <c r="K347" s="69" t="s">
        <v>28</v>
      </c>
      <c r="L347">
        <v>19</v>
      </c>
    </row>
    <row r="348" spans="1:11" ht="28.5" customHeight="1">
      <c r="A348" s="37">
        <f t="shared" si="19"/>
        <v>276</v>
      </c>
      <c r="B348" s="36" t="s">
        <v>222</v>
      </c>
      <c r="C348" s="16"/>
      <c r="D348" s="37" t="s">
        <v>32</v>
      </c>
      <c r="E348" s="17">
        <f>40*2.5</f>
        <v>100</v>
      </c>
      <c r="F348" s="17">
        <f t="shared" si="18"/>
        <v>300</v>
      </c>
      <c r="G348" s="74"/>
      <c r="H348" s="74"/>
      <c r="I348" s="18"/>
      <c r="J348" s="18"/>
      <c r="K348" s="18"/>
    </row>
    <row r="349" spans="1:11" ht="28.5" customHeight="1">
      <c r="A349" s="37">
        <f t="shared" si="19"/>
        <v>277</v>
      </c>
      <c r="B349" s="36" t="s">
        <v>223</v>
      </c>
      <c r="C349" s="16"/>
      <c r="D349" s="37" t="s">
        <v>32</v>
      </c>
      <c r="E349" s="17">
        <v>288</v>
      </c>
      <c r="F349" s="17">
        <f t="shared" si="18"/>
        <v>864</v>
      </c>
      <c r="G349" s="74"/>
      <c r="H349" s="74"/>
      <c r="I349" s="18"/>
      <c r="J349" s="18"/>
      <c r="K349" s="18"/>
    </row>
    <row r="350" spans="1:11" ht="28.5" customHeight="1">
      <c r="A350" s="37">
        <f t="shared" si="19"/>
        <v>278</v>
      </c>
      <c r="B350" s="36" t="s">
        <v>257</v>
      </c>
      <c r="C350" s="16"/>
      <c r="D350" s="37" t="s">
        <v>32</v>
      </c>
      <c r="E350" s="17">
        <f>80*2.5</f>
        <v>200</v>
      </c>
      <c r="F350" s="17">
        <f t="shared" si="18"/>
        <v>600</v>
      </c>
      <c r="G350" s="74"/>
      <c r="H350" s="74"/>
      <c r="I350" s="18"/>
      <c r="J350" s="18"/>
      <c r="K350" s="18"/>
    </row>
    <row r="351" spans="1:11" ht="28.5" customHeight="1">
      <c r="A351" s="37">
        <f t="shared" si="19"/>
        <v>279</v>
      </c>
      <c r="B351" s="36" t="s">
        <v>258</v>
      </c>
      <c r="C351" s="16"/>
      <c r="D351" s="37" t="s">
        <v>32</v>
      </c>
      <c r="E351" s="17">
        <v>970</v>
      </c>
      <c r="F351" s="17">
        <f t="shared" si="18"/>
        <v>2910</v>
      </c>
      <c r="G351" s="74"/>
      <c r="H351" s="74"/>
      <c r="I351" s="18"/>
      <c r="J351" s="18"/>
      <c r="K351" s="18"/>
    </row>
    <row r="352" spans="1:11" ht="28.5" customHeight="1">
      <c r="A352" s="37">
        <f t="shared" si="19"/>
        <v>280</v>
      </c>
      <c r="B352" s="36" t="s">
        <v>150</v>
      </c>
      <c r="C352" s="16"/>
      <c r="D352" s="37" t="s">
        <v>32</v>
      </c>
      <c r="E352" s="17">
        <v>600</v>
      </c>
      <c r="F352" s="17">
        <f t="shared" si="18"/>
        <v>1800</v>
      </c>
      <c r="G352" s="74"/>
      <c r="H352" s="74"/>
      <c r="I352" s="18"/>
      <c r="J352" s="18"/>
      <c r="K352" s="18"/>
    </row>
    <row r="353" spans="1:11" ht="28.5" customHeight="1">
      <c r="A353" s="37">
        <f t="shared" si="19"/>
        <v>281</v>
      </c>
      <c r="B353" s="36" t="s">
        <v>224</v>
      </c>
      <c r="C353" s="16"/>
      <c r="D353" s="37" t="s">
        <v>32</v>
      </c>
      <c r="E353" s="17">
        <v>20</v>
      </c>
      <c r="F353" s="17">
        <f t="shared" si="18"/>
        <v>60</v>
      </c>
      <c r="G353" s="74"/>
      <c r="H353" s="74"/>
      <c r="I353" s="18"/>
      <c r="J353" s="18"/>
      <c r="K353" s="18"/>
    </row>
    <row r="354" spans="1:11" ht="28.5" customHeight="1">
      <c r="A354" s="37">
        <f t="shared" si="19"/>
        <v>282</v>
      </c>
      <c r="B354" s="36" t="s">
        <v>225</v>
      </c>
      <c r="C354" s="16"/>
      <c r="D354" s="37" t="s">
        <v>32</v>
      </c>
      <c r="E354" s="17">
        <v>380</v>
      </c>
      <c r="F354" s="17">
        <f t="shared" si="18"/>
        <v>1140</v>
      </c>
      <c r="G354" s="74"/>
      <c r="H354" s="74"/>
      <c r="I354" s="18"/>
      <c r="J354" s="18"/>
      <c r="K354" s="18"/>
    </row>
    <row r="355" spans="1:11" ht="28.5" customHeight="1">
      <c r="A355" s="37">
        <f t="shared" si="19"/>
        <v>283</v>
      </c>
      <c r="B355" s="36" t="s">
        <v>226</v>
      </c>
      <c r="C355" s="16"/>
      <c r="D355" s="37" t="s">
        <v>32</v>
      </c>
      <c r="E355" s="17">
        <v>680</v>
      </c>
      <c r="F355" s="17">
        <f t="shared" si="18"/>
        <v>2040</v>
      </c>
      <c r="G355" s="74"/>
      <c r="H355" s="74"/>
      <c r="I355" s="18"/>
      <c r="J355" s="18"/>
      <c r="K355" s="18"/>
    </row>
    <row r="356" spans="1:11" ht="28.5" customHeight="1">
      <c r="A356" s="37">
        <f t="shared" si="19"/>
        <v>284</v>
      </c>
      <c r="B356" s="36" t="s">
        <v>227</v>
      </c>
      <c r="C356" s="16"/>
      <c r="D356" s="37" t="s">
        <v>32</v>
      </c>
      <c r="E356" s="17">
        <v>36</v>
      </c>
      <c r="F356" s="17">
        <f t="shared" si="18"/>
        <v>108</v>
      </c>
      <c r="G356" s="74"/>
      <c r="H356" s="74"/>
      <c r="I356" s="18"/>
      <c r="J356" s="18"/>
      <c r="K356" s="18"/>
    </row>
    <row r="357" spans="1:11" ht="28.5" customHeight="1">
      <c r="A357" s="37">
        <f t="shared" si="19"/>
        <v>285</v>
      </c>
      <c r="B357" s="36" t="s">
        <v>228</v>
      </c>
      <c r="C357" s="16"/>
      <c r="D357" s="37" t="s">
        <v>32</v>
      </c>
      <c r="E357" s="17">
        <v>2270</v>
      </c>
      <c r="F357" s="17">
        <f t="shared" si="18"/>
        <v>6810</v>
      </c>
      <c r="G357" s="74"/>
      <c r="H357" s="74"/>
      <c r="I357" s="18"/>
      <c r="J357" s="18"/>
      <c r="K357" s="18"/>
    </row>
    <row r="358" spans="1:11" ht="28.5" customHeight="1">
      <c r="A358" s="37">
        <f t="shared" si="19"/>
        <v>286</v>
      </c>
      <c r="B358" s="36" t="s">
        <v>229</v>
      </c>
      <c r="C358" s="16"/>
      <c r="D358" s="37" t="s">
        <v>32</v>
      </c>
      <c r="E358" s="17">
        <v>2310</v>
      </c>
      <c r="F358" s="17">
        <f t="shared" si="18"/>
        <v>6930</v>
      </c>
      <c r="G358" s="74"/>
      <c r="H358" s="74"/>
      <c r="I358" s="18"/>
      <c r="J358" s="18"/>
      <c r="K358" s="18"/>
    </row>
    <row r="359" spans="1:11" ht="12.75">
      <c r="A359" s="48"/>
      <c r="B359" s="19"/>
      <c r="C359" s="20"/>
      <c r="D359" s="48"/>
      <c r="E359" s="21"/>
      <c r="F359" s="21"/>
      <c r="G359" s="76"/>
      <c r="H359" s="20"/>
      <c r="I359" s="20"/>
      <c r="J359" s="1"/>
      <c r="K359" s="1"/>
    </row>
    <row r="360" spans="1:13" ht="34.5" customHeight="1">
      <c r="A360" s="48"/>
      <c r="B360" s="54" t="s">
        <v>114</v>
      </c>
      <c r="C360" s="23"/>
      <c r="D360" s="48"/>
      <c r="E360" s="21" t="s">
        <v>56</v>
      </c>
      <c r="F360" s="21"/>
      <c r="G360" s="77"/>
      <c r="H360" s="70"/>
      <c r="I360" s="70"/>
      <c r="J360" s="70"/>
      <c r="K360" s="70"/>
      <c r="L360" s="70"/>
      <c r="M360" s="71"/>
    </row>
    <row r="361" spans="1:11" ht="12.75">
      <c r="A361" s="48"/>
      <c r="B361" s="19"/>
      <c r="C361" s="20"/>
      <c r="D361" s="48"/>
      <c r="E361" s="21"/>
      <c r="F361" s="21"/>
      <c r="G361" s="76"/>
      <c r="H361" s="20"/>
      <c r="I361" s="20"/>
      <c r="J361" s="1"/>
      <c r="K361" s="1"/>
    </row>
    <row r="362" spans="1:11" ht="28.5" customHeight="1">
      <c r="A362" s="37">
        <v>287</v>
      </c>
      <c r="B362" s="36" t="s">
        <v>115</v>
      </c>
      <c r="C362" s="16"/>
      <c r="D362" s="37" t="s">
        <v>78</v>
      </c>
      <c r="E362" s="17">
        <v>108</v>
      </c>
      <c r="F362" s="17">
        <f aca="true" t="shared" si="20" ref="F362:F409">E362*3</f>
        <v>324</v>
      </c>
      <c r="G362" s="74"/>
      <c r="H362" s="74"/>
      <c r="I362" s="18"/>
      <c r="J362" s="18"/>
      <c r="K362" s="18"/>
    </row>
    <row r="363" spans="1:11" ht="28.5" customHeight="1">
      <c r="A363" s="37">
        <f>A362+1</f>
        <v>288</v>
      </c>
      <c r="B363" s="36" t="s">
        <v>116</v>
      </c>
      <c r="C363" s="16"/>
      <c r="D363" s="37" t="s">
        <v>78</v>
      </c>
      <c r="E363" s="17">
        <v>3384</v>
      </c>
      <c r="F363" s="17">
        <f t="shared" si="20"/>
        <v>10152</v>
      </c>
      <c r="G363" s="74"/>
      <c r="H363" s="74"/>
      <c r="I363" s="18"/>
      <c r="J363" s="18"/>
      <c r="K363" s="18"/>
    </row>
    <row r="364" spans="1:11" ht="28.5" customHeight="1">
      <c r="A364" s="37">
        <f aca="true" t="shared" si="21" ref="A364:A409">A363+1</f>
        <v>289</v>
      </c>
      <c r="B364" s="36" t="s">
        <v>285</v>
      </c>
      <c r="C364" s="16"/>
      <c r="D364" s="37" t="s">
        <v>78</v>
      </c>
      <c r="E364" s="17">
        <v>48</v>
      </c>
      <c r="F364" s="17">
        <f t="shared" si="20"/>
        <v>144</v>
      </c>
      <c r="G364" s="74"/>
      <c r="H364" s="74"/>
      <c r="I364" s="18"/>
      <c r="J364" s="18"/>
      <c r="K364" s="18"/>
    </row>
    <row r="365" spans="1:11" ht="28.5" customHeight="1">
      <c r="A365" s="37">
        <f t="shared" si="21"/>
        <v>290</v>
      </c>
      <c r="B365" s="36" t="s">
        <v>286</v>
      </c>
      <c r="C365" s="16"/>
      <c r="D365" s="37" t="s">
        <v>78</v>
      </c>
      <c r="E365" s="17">
        <v>42</v>
      </c>
      <c r="F365" s="17">
        <f t="shared" si="20"/>
        <v>126</v>
      </c>
      <c r="G365" s="74"/>
      <c r="H365" s="74"/>
      <c r="I365" s="18"/>
      <c r="J365" s="18"/>
      <c r="K365" s="18"/>
    </row>
    <row r="366" spans="1:11" ht="28.5" customHeight="1">
      <c r="A366" s="37">
        <f t="shared" si="21"/>
        <v>291</v>
      </c>
      <c r="B366" s="36" t="s">
        <v>287</v>
      </c>
      <c r="C366" s="16"/>
      <c r="D366" s="37" t="s">
        <v>78</v>
      </c>
      <c r="E366" s="17">
        <v>42</v>
      </c>
      <c r="F366" s="17">
        <f t="shared" si="20"/>
        <v>126</v>
      </c>
      <c r="G366" s="74"/>
      <c r="H366" s="74"/>
      <c r="I366" s="18"/>
      <c r="J366" s="18"/>
      <c r="K366" s="18"/>
    </row>
    <row r="367" spans="1:11" ht="28.5" customHeight="1">
      <c r="A367" s="37">
        <f t="shared" si="21"/>
        <v>292</v>
      </c>
      <c r="B367" s="36" t="s">
        <v>117</v>
      </c>
      <c r="C367" s="16"/>
      <c r="D367" s="37" t="s">
        <v>78</v>
      </c>
      <c r="E367" s="17">
        <v>228</v>
      </c>
      <c r="F367" s="17">
        <f t="shared" si="20"/>
        <v>684</v>
      </c>
      <c r="G367" s="74"/>
      <c r="H367" s="74"/>
      <c r="I367" s="18"/>
      <c r="J367" s="18"/>
      <c r="K367" s="18"/>
    </row>
    <row r="368" spans="1:11" ht="28.5" customHeight="1">
      <c r="A368" s="37">
        <f t="shared" si="21"/>
        <v>293</v>
      </c>
      <c r="B368" s="36" t="s">
        <v>165</v>
      </c>
      <c r="C368" s="16"/>
      <c r="D368" s="37" t="s">
        <v>78</v>
      </c>
      <c r="E368" s="17">
        <v>1008</v>
      </c>
      <c r="F368" s="17">
        <f t="shared" si="20"/>
        <v>3024</v>
      </c>
      <c r="G368" s="74"/>
      <c r="H368" s="74"/>
      <c r="I368" s="18"/>
      <c r="J368" s="18"/>
      <c r="K368" s="18"/>
    </row>
    <row r="369" spans="1:11" ht="28.5" customHeight="1">
      <c r="A369" s="37">
        <f t="shared" si="21"/>
        <v>294</v>
      </c>
      <c r="B369" s="36" t="s">
        <v>390</v>
      </c>
      <c r="C369" s="16"/>
      <c r="D369" s="37" t="s">
        <v>78</v>
      </c>
      <c r="E369" s="17">
        <v>116</v>
      </c>
      <c r="F369" s="17">
        <f t="shared" si="20"/>
        <v>348</v>
      </c>
      <c r="G369" s="74"/>
      <c r="H369" s="74"/>
      <c r="I369" s="18"/>
      <c r="J369" s="18"/>
      <c r="K369" s="18"/>
    </row>
    <row r="370" spans="1:11" ht="28.5" customHeight="1">
      <c r="A370" s="37">
        <f t="shared" si="21"/>
        <v>295</v>
      </c>
      <c r="B370" s="36" t="s">
        <v>167</v>
      </c>
      <c r="C370" s="16"/>
      <c r="D370" s="37" t="s">
        <v>78</v>
      </c>
      <c r="E370" s="17">
        <v>138</v>
      </c>
      <c r="F370" s="17">
        <f t="shared" si="20"/>
        <v>414</v>
      </c>
      <c r="G370" s="74"/>
      <c r="H370" s="74"/>
      <c r="I370" s="18"/>
      <c r="J370" s="18"/>
      <c r="K370" s="18"/>
    </row>
    <row r="371" spans="1:11" ht="28.5" customHeight="1">
      <c r="A371" s="37">
        <f t="shared" si="21"/>
        <v>296</v>
      </c>
      <c r="B371" s="36" t="s">
        <v>288</v>
      </c>
      <c r="C371" s="16"/>
      <c r="D371" s="37" t="s">
        <v>78</v>
      </c>
      <c r="E371" s="17">
        <v>96</v>
      </c>
      <c r="F371" s="17">
        <f t="shared" si="20"/>
        <v>288</v>
      </c>
      <c r="G371" s="74"/>
      <c r="H371" s="74"/>
      <c r="I371" s="18"/>
      <c r="J371" s="18"/>
      <c r="K371" s="18"/>
    </row>
    <row r="372" spans="1:11" ht="28.5" customHeight="1">
      <c r="A372" s="37">
        <f t="shared" si="21"/>
        <v>297</v>
      </c>
      <c r="B372" s="36" t="s">
        <v>294</v>
      </c>
      <c r="C372" s="16"/>
      <c r="D372" s="37" t="s">
        <v>78</v>
      </c>
      <c r="E372" s="17">
        <v>36</v>
      </c>
      <c r="F372" s="17">
        <f t="shared" si="20"/>
        <v>108</v>
      </c>
      <c r="G372" s="74"/>
      <c r="H372" s="74"/>
      <c r="I372" s="18"/>
      <c r="J372" s="18"/>
      <c r="K372" s="18"/>
    </row>
    <row r="373" spans="1:11" ht="28.5" customHeight="1">
      <c r="A373" s="37">
        <f t="shared" si="21"/>
        <v>298</v>
      </c>
      <c r="B373" s="36" t="s">
        <v>289</v>
      </c>
      <c r="C373" s="16"/>
      <c r="D373" s="37" t="s">
        <v>78</v>
      </c>
      <c r="E373" s="17">
        <v>90</v>
      </c>
      <c r="F373" s="17">
        <f t="shared" si="20"/>
        <v>270</v>
      </c>
      <c r="G373" s="74"/>
      <c r="H373" s="74"/>
      <c r="I373" s="18"/>
      <c r="J373" s="18"/>
      <c r="K373" s="18"/>
    </row>
    <row r="374" spans="1:11" ht="28.5" customHeight="1">
      <c r="A374" s="37">
        <f t="shared" si="21"/>
        <v>299</v>
      </c>
      <c r="B374" s="36" t="s">
        <v>166</v>
      </c>
      <c r="C374" s="16"/>
      <c r="D374" s="37" t="s">
        <v>78</v>
      </c>
      <c r="E374" s="17">
        <v>144</v>
      </c>
      <c r="F374" s="17">
        <f t="shared" si="20"/>
        <v>432</v>
      </c>
      <c r="G374" s="74"/>
      <c r="H374" s="74"/>
      <c r="I374" s="18"/>
      <c r="J374" s="18"/>
      <c r="K374" s="18"/>
    </row>
    <row r="375" spans="1:11" ht="28.5" customHeight="1">
      <c r="A375" s="37">
        <f t="shared" si="21"/>
        <v>300</v>
      </c>
      <c r="B375" s="36" t="s">
        <v>338</v>
      </c>
      <c r="C375" s="16"/>
      <c r="D375" s="37" t="s">
        <v>78</v>
      </c>
      <c r="E375" s="17">
        <v>24</v>
      </c>
      <c r="F375" s="17">
        <f t="shared" si="20"/>
        <v>72</v>
      </c>
      <c r="G375" s="74"/>
      <c r="H375" s="74"/>
      <c r="I375" s="18"/>
      <c r="J375" s="18"/>
      <c r="K375" s="18"/>
    </row>
    <row r="376" spans="1:11" ht="28.5" customHeight="1">
      <c r="A376" s="37">
        <f t="shared" si="21"/>
        <v>301</v>
      </c>
      <c r="B376" s="36" t="s">
        <v>118</v>
      </c>
      <c r="C376" s="16"/>
      <c r="D376" s="37" t="s">
        <v>78</v>
      </c>
      <c r="E376" s="17">
        <v>6</v>
      </c>
      <c r="F376" s="17">
        <f t="shared" si="20"/>
        <v>18</v>
      </c>
      <c r="G376" s="74"/>
      <c r="H376" s="74"/>
      <c r="I376" s="18"/>
      <c r="J376" s="18"/>
      <c r="K376" s="18"/>
    </row>
    <row r="377" spans="1:11" ht="28.5" customHeight="1">
      <c r="A377" s="37">
        <f t="shared" si="21"/>
        <v>302</v>
      </c>
      <c r="B377" s="36" t="s">
        <v>178</v>
      </c>
      <c r="C377" s="16"/>
      <c r="D377" s="37" t="s">
        <v>78</v>
      </c>
      <c r="E377" s="17">
        <v>138</v>
      </c>
      <c r="F377" s="17">
        <f t="shared" si="20"/>
        <v>414</v>
      </c>
      <c r="G377" s="74"/>
      <c r="H377" s="74"/>
      <c r="I377" s="18"/>
      <c r="J377" s="18"/>
      <c r="K377" s="18"/>
    </row>
    <row r="378" spans="1:11" ht="28.5" customHeight="1">
      <c r="A378" s="37">
        <f t="shared" si="21"/>
        <v>303</v>
      </c>
      <c r="B378" s="36" t="s">
        <v>179</v>
      </c>
      <c r="C378" s="16"/>
      <c r="D378" s="37" t="s">
        <v>78</v>
      </c>
      <c r="E378" s="17">
        <v>156</v>
      </c>
      <c r="F378" s="17">
        <f t="shared" si="20"/>
        <v>468</v>
      </c>
      <c r="G378" s="74"/>
      <c r="H378" s="74"/>
      <c r="I378" s="18"/>
      <c r="J378" s="18"/>
      <c r="K378" s="18"/>
    </row>
    <row r="379" spans="1:11" ht="28.5" customHeight="1">
      <c r="A379" s="37">
        <f t="shared" si="21"/>
        <v>304</v>
      </c>
      <c r="B379" s="36" t="s">
        <v>180</v>
      </c>
      <c r="C379" s="16"/>
      <c r="D379" s="37" t="s">
        <v>78</v>
      </c>
      <c r="E379" s="17">
        <v>564</v>
      </c>
      <c r="F379" s="17">
        <f t="shared" si="20"/>
        <v>1692</v>
      </c>
      <c r="G379" s="74"/>
      <c r="H379" s="74"/>
      <c r="I379" s="18"/>
      <c r="J379" s="18"/>
      <c r="K379" s="18"/>
    </row>
    <row r="380" spans="1:11" ht="28.5" customHeight="1">
      <c r="A380" s="37">
        <f t="shared" si="21"/>
        <v>305</v>
      </c>
      <c r="B380" s="36" t="s">
        <v>181</v>
      </c>
      <c r="C380" s="16"/>
      <c r="D380" s="37" t="s">
        <v>78</v>
      </c>
      <c r="E380" s="17">
        <v>32</v>
      </c>
      <c r="F380" s="17">
        <f t="shared" si="20"/>
        <v>96</v>
      </c>
      <c r="G380" s="74"/>
      <c r="H380" s="74"/>
      <c r="I380" s="18"/>
      <c r="J380" s="18"/>
      <c r="K380" s="18"/>
    </row>
    <row r="381" spans="1:11" ht="28.5" customHeight="1">
      <c r="A381" s="37">
        <f t="shared" si="21"/>
        <v>306</v>
      </c>
      <c r="B381" s="36" t="s">
        <v>290</v>
      </c>
      <c r="C381" s="16"/>
      <c r="D381" s="37" t="s">
        <v>78</v>
      </c>
      <c r="E381" s="17">
        <v>612</v>
      </c>
      <c r="F381" s="17">
        <f t="shared" si="20"/>
        <v>1836</v>
      </c>
      <c r="G381" s="74"/>
      <c r="H381" s="74"/>
      <c r="I381" s="18"/>
      <c r="J381" s="18"/>
      <c r="K381" s="18"/>
    </row>
    <row r="382" spans="1:11" ht="28.5" customHeight="1">
      <c r="A382" s="37">
        <f t="shared" si="21"/>
        <v>307</v>
      </c>
      <c r="B382" s="36" t="s">
        <v>291</v>
      </c>
      <c r="C382" s="16"/>
      <c r="D382" s="37" t="s">
        <v>78</v>
      </c>
      <c r="E382" s="17">
        <v>798</v>
      </c>
      <c r="F382" s="17">
        <f t="shared" si="20"/>
        <v>2394</v>
      </c>
      <c r="G382" s="74"/>
      <c r="H382" s="74"/>
      <c r="I382" s="18"/>
      <c r="J382" s="18"/>
      <c r="K382" s="18"/>
    </row>
    <row r="383" spans="1:11" ht="28.5" customHeight="1">
      <c r="A383" s="37">
        <f t="shared" si="21"/>
        <v>308</v>
      </c>
      <c r="B383" s="36" t="s">
        <v>292</v>
      </c>
      <c r="C383" s="16"/>
      <c r="D383" s="37" t="s">
        <v>78</v>
      </c>
      <c r="E383" s="17">
        <v>30</v>
      </c>
      <c r="F383" s="17">
        <f t="shared" si="20"/>
        <v>90</v>
      </c>
      <c r="G383" s="74"/>
      <c r="H383" s="74"/>
      <c r="I383" s="18"/>
      <c r="J383" s="18"/>
      <c r="K383" s="18"/>
    </row>
    <row r="384" spans="1:11" ht="28.5" customHeight="1">
      <c r="A384" s="37">
        <f t="shared" si="21"/>
        <v>309</v>
      </c>
      <c r="B384" s="36" t="s">
        <v>119</v>
      </c>
      <c r="C384" s="16"/>
      <c r="D384" s="37" t="s">
        <v>78</v>
      </c>
      <c r="E384" s="17">
        <v>24</v>
      </c>
      <c r="F384" s="17">
        <f t="shared" si="20"/>
        <v>72</v>
      </c>
      <c r="G384" s="74"/>
      <c r="H384" s="74"/>
      <c r="I384" s="18"/>
      <c r="J384" s="18"/>
      <c r="K384" s="18"/>
    </row>
    <row r="385" spans="1:11" ht="28.5" customHeight="1">
      <c r="A385" s="37">
        <f t="shared" si="21"/>
        <v>310</v>
      </c>
      <c r="B385" s="36" t="s">
        <v>120</v>
      </c>
      <c r="C385" s="16"/>
      <c r="D385" s="37" t="s">
        <v>78</v>
      </c>
      <c r="E385" s="17">
        <v>702</v>
      </c>
      <c r="F385" s="17">
        <f t="shared" si="20"/>
        <v>2106</v>
      </c>
      <c r="G385" s="74"/>
      <c r="H385" s="74"/>
      <c r="I385" s="18"/>
      <c r="J385" s="18"/>
      <c r="K385" s="18"/>
    </row>
    <row r="386" spans="1:11" ht="28.5" customHeight="1">
      <c r="A386" s="37">
        <f t="shared" si="21"/>
        <v>311</v>
      </c>
      <c r="B386" s="36" t="s">
        <v>122</v>
      </c>
      <c r="C386" s="16"/>
      <c r="D386" s="37" t="s">
        <v>78</v>
      </c>
      <c r="E386" s="17">
        <v>162</v>
      </c>
      <c r="F386" s="17">
        <f t="shared" si="20"/>
        <v>486</v>
      </c>
      <c r="G386" s="74"/>
      <c r="H386" s="74"/>
      <c r="I386" s="18"/>
      <c r="J386" s="18"/>
      <c r="K386" s="18"/>
    </row>
    <row r="387" spans="1:11" ht="28.5" customHeight="1">
      <c r="A387" s="37">
        <f t="shared" si="21"/>
        <v>312</v>
      </c>
      <c r="B387" s="36" t="s">
        <v>302</v>
      </c>
      <c r="C387" s="16"/>
      <c r="D387" s="37" t="s">
        <v>78</v>
      </c>
      <c r="E387" s="17">
        <v>5</v>
      </c>
      <c r="F387" s="17">
        <f t="shared" si="20"/>
        <v>15</v>
      </c>
      <c r="G387" s="74"/>
      <c r="H387" s="74"/>
      <c r="I387" s="18"/>
      <c r="J387" s="18"/>
      <c r="K387" s="18"/>
    </row>
    <row r="388" spans="1:11" ht="28.5" customHeight="1">
      <c r="A388" s="37">
        <f t="shared" si="21"/>
        <v>313</v>
      </c>
      <c r="B388" s="36" t="s">
        <v>182</v>
      </c>
      <c r="C388" s="16"/>
      <c r="D388" s="37" t="s">
        <v>78</v>
      </c>
      <c r="E388" s="17">
        <v>20</v>
      </c>
      <c r="F388" s="17">
        <f t="shared" si="20"/>
        <v>60</v>
      </c>
      <c r="G388" s="74"/>
      <c r="H388" s="74"/>
      <c r="I388" s="18"/>
      <c r="J388" s="18"/>
      <c r="K388" s="18"/>
    </row>
    <row r="389" spans="1:11" ht="28.5" customHeight="1">
      <c r="A389" s="37">
        <f t="shared" si="21"/>
        <v>314</v>
      </c>
      <c r="B389" s="36" t="s">
        <v>183</v>
      </c>
      <c r="C389" s="16"/>
      <c r="D389" s="37" t="s">
        <v>78</v>
      </c>
      <c r="E389" s="17">
        <v>9</v>
      </c>
      <c r="F389" s="17">
        <f t="shared" si="20"/>
        <v>27</v>
      </c>
      <c r="G389" s="74"/>
      <c r="H389" s="74"/>
      <c r="I389" s="18"/>
      <c r="J389" s="18"/>
      <c r="K389" s="18"/>
    </row>
    <row r="390" spans="1:11" ht="28.5" customHeight="1">
      <c r="A390" s="37">
        <f t="shared" si="21"/>
        <v>315</v>
      </c>
      <c r="B390" s="36" t="s">
        <v>276</v>
      </c>
      <c r="C390" s="16"/>
      <c r="D390" s="37" t="s">
        <v>78</v>
      </c>
      <c r="E390" s="17">
        <v>96</v>
      </c>
      <c r="F390" s="17">
        <f t="shared" si="20"/>
        <v>288</v>
      </c>
      <c r="G390" s="74"/>
      <c r="H390" s="74"/>
      <c r="I390" s="18"/>
      <c r="J390" s="18"/>
      <c r="K390" s="18"/>
    </row>
    <row r="391" spans="1:11" ht="28.5" customHeight="1">
      <c r="A391" s="37">
        <f t="shared" si="21"/>
        <v>316</v>
      </c>
      <c r="B391" s="36" t="s">
        <v>168</v>
      </c>
      <c r="C391" s="16"/>
      <c r="D391" s="37" t="s">
        <v>78</v>
      </c>
      <c r="E391" s="17">
        <v>1416</v>
      </c>
      <c r="F391" s="17">
        <f t="shared" si="20"/>
        <v>4248</v>
      </c>
      <c r="G391" s="74"/>
      <c r="H391" s="74"/>
      <c r="I391" s="18"/>
      <c r="J391" s="18"/>
      <c r="K391" s="18"/>
    </row>
    <row r="392" spans="1:11" ht="28.5" customHeight="1">
      <c r="A392" s="37">
        <f t="shared" si="21"/>
        <v>317</v>
      </c>
      <c r="B392" s="36" t="s">
        <v>169</v>
      </c>
      <c r="C392" s="16"/>
      <c r="D392" s="37" t="s">
        <v>78</v>
      </c>
      <c r="E392" s="17">
        <v>1320</v>
      </c>
      <c r="F392" s="17">
        <f t="shared" si="20"/>
        <v>3960</v>
      </c>
      <c r="G392" s="74"/>
      <c r="H392" s="74"/>
      <c r="I392" s="18"/>
      <c r="J392" s="18"/>
      <c r="K392" s="18"/>
    </row>
    <row r="393" spans="1:11" ht="28.5" customHeight="1">
      <c r="A393" s="37">
        <f t="shared" si="21"/>
        <v>318</v>
      </c>
      <c r="B393" s="36" t="s">
        <v>170</v>
      </c>
      <c r="C393" s="16"/>
      <c r="D393" s="37" t="s">
        <v>78</v>
      </c>
      <c r="E393" s="17">
        <v>884</v>
      </c>
      <c r="F393" s="17">
        <f t="shared" si="20"/>
        <v>2652</v>
      </c>
      <c r="G393" s="74"/>
      <c r="H393" s="74"/>
      <c r="I393" s="18"/>
      <c r="J393" s="18"/>
      <c r="K393" s="18"/>
    </row>
    <row r="394" spans="1:11" ht="28.5" customHeight="1">
      <c r="A394" s="37">
        <f t="shared" si="21"/>
        <v>319</v>
      </c>
      <c r="B394" s="36" t="s">
        <v>185</v>
      </c>
      <c r="C394" s="16"/>
      <c r="D394" s="37" t="s">
        <v>78</v>
      </c>
      <c r="E394" s="17">
        <v>102</v>
      </c>
      <c r="F394" s="17">
        <f t="shared" si="20"/>
        <v>306</v>
      </c>
      <c r="G394" s="74"/>
      <c r="H394" s="74"/>
      <c r="I394" s="18"/>
      <c r="J394" s="18"/>
      <c r="K394" s="18"/>
    </row>
    <row r="395" spans="1:11" ht="28.5" customHeight="1">
      <c r="A395" s="37">
        <f t="shared" si="21"/>
        <v>320</v>
      </c>
      <c r="B395" s="36" t="s">
        <v>184</v>
      </c>
      <c r="C395" s="16"/>
      <c r="D395" s="37" t="s">
        <v>78</v>
      </c>
      <c r="E395" s="17">
        <v>60</v>
      </c>
      <c r="F395" s="17">
        <f t="shared" si="20"/>
        <v>180</v>
      </c>
      <c r="G395" s="74"/>
      <c r="H395" s="74"/>
      <c r="I395" s="18"/>
      <c r="J395" s="18"/>
      <c r="K395" s="18"/>
    </row>
    <row r="396" spans="1:11" ht="28.5" customHeight="1">
      <c r="A396" s="37">
        <f t="shared" si="21"/>
        <v>321</v>
      </c>
      <c r="B396" s="36" t="s">
        <v>186</v>
      </c>
      <c r="C396" s="16"/>
      <c r="D396" s="37" t="s">
        <v>78</v>
      </c>
      <c r="E396" s="17">
        <v>24</v>
      </c>
      <c r="F396" s="17">
        <f t="shared" si="20"/>
        <v>72</v>
      </c>
      <c r="G396" s="74"/>
      <c r="H396" s="74"/>
      <c r="I396" s="18"/>
      <c r="J396" s="18"/>
      <c r="K396" s="18"/>
    </row>
    <row r="397" spans="1:11" ht="28.5" customHeight="1">
      <c r="A397" s="37">
        <f t="shared" si="21"/>
        <v>322</v>
      </c>
      <c r="B397" s="36" t="s">
        <v>187</v>
      </c>
      <c r="C397" s="16"/>
      <c r="D397" s="37" t="s">
        <v>78</v>
      </c>
      <c r="E397" s="17">
        <v>372</v>
      </c>
      <c r="F397" s="17">
        <f t="shared" si="20"/>
        <v>1116</v>
      </c>
      <c r="G397" s="74"/>
      <c r="H397" s="74"/>
      <c r="I397" s="18"/>
      <c r="J397" s="18"/>
      <c r="K397" s="18"/>
    </row>
    <row r="398" spans="1:11" ht="28.5" customHeight="1">
      <c r="A398" s="37">
        <f t="shared" si="21"/>
        <v>323</v>
      </c>
      <c r="B398" s="36" t="s">
        <v>293</v>
      </c>
      <c r="C398" s="16"/>
      <c r="D398" s="37" t="s">
        <v>78</v>
      </c>
      <c r="E398" s="17">
        <v>372</v>
      </c>
      <c r="F398" s="17">
        <f t="shared" si="20"/>
        <v>1116</v>
      </c>
      <c r="G398" s="74"/>
      <c r="H398" s="74"/>
      <c r="I398" s="18"/>
      <c r="J398" s="18"/>
      <c r="K398" s="18"/>
    </row>
    <row r="399" spans="1:11" ht="28.5" customHeight="1">
      <c r="A399" s="37">
        <f t="shared" si="21"/>
        <v>324</v>
      </c>
      <c r="B399" s="36" t="s">
        <v>188</v>
      </c>
      <c r="C399" s="16"/>
      <c r="D399" s="37" t="s">
        <v>78</v>
      </c>
      <c r="E399" s="17">
        <v>819</v>
      </c>
      <c r="F399" s="17">
        <f t="shared" si="20"/>
        <v>2457</v>
      </c>
      <c r="G399" s="74"/>
      <c r="H399" s="74"/>
      <c r="I399" s="18"/>
      <c r="J399" s="18"/>
      <c r="K399" s="18"/>
    </row>
    <row r="400" spans="1:12" ht="28.5" customHeight="1">
      <c r="A400" s="37">
        <f t="shared" si="21"/>
        <v>325</v>
      </c>
      <c r="B400" s="36" t="s">
        <v>189</v>
      </c>
      <c r="C400" s="16"/>
      <c r="D400" s="37" t="s">
        <v>78</v>
      </c>
      <c r="E400" s="17">
        <v>2640</v>
      </c>
      <c r="F400" s="17">
        <f t="shared" si="20"/>
        <v>7920</v>
      </c>
      <c r="G400" s="74"/>
      <c r="H400" s="74"/>
      <c r="I400" s="18"/>
      <c r="J400" s="69" t="s">
        <v>27</v>
      </c>
      <c r="K400" s="69" t="s">
        <v>28</v>
      </c>
      <c r="L400">
        <v>20</v>
      </c>
    </row>
    <row r="401" spans="1:12" ht="28.5" customHeight="1">
      <c r="A401" s="37">
        <f t="shared" si="21"/>
        <v>326</v>
      </c>
      <c r="B401" s="36" t="s">
        <v>123</v>
      </c>
      <c r="C401" s="16"/>
      <c r="D401" s="37" t="s">
        <v>78</v>
      </c>
      <c r="E401" s="17">
        <v>416</v>
      </c>
      <c r="F401" s="17">
        <f t="shared" si="20"/>
        <v>1248</v>
      </c>
      <c r="G401" s="74"/>
      <c r="H401" s="74"/>
      <c r="I401" s="18"/>
      <c r="J401" s="69" t="s">
        <v>27</v>
      </c>
      <c r="K401" s="69" t="s">
        <v>28</v>
      </c>
      <c r="L401">
        <v>21</v>
      </c>
    </row>
    <row r="402" spans="1:11" ht="28.5" customHeight="1">
      <c r="A402" s="37">
        <f t="shared" si="21"/>
        <v>327</v>
      </c>
      <c r="B402" s="36" t="s">
        <v>171</v>
      </c>
      <c r="C402" s="16"/>
      <c r="D402" s="37" t="s">
        <v>78</v>
      </c>
      <c r="E402" s="17">
        <v>1002</v>
      </c>
      <c r="F402" s="17">
        <f t="shared" si="20"/>
        <v>3006</v>
      </c>
      <c r="G402" s="74"/>
      <c r="H402" s="74"/>
      <c r="I402" s="18"/>
      <c r="J402" s="18"/>
      <c r="K402" s="18"/>
    </row>
    <row r="403" spans="1:11" ht="28.5" customHeight="1">
      <c r="A403" s="37">
        <f t="shared" si="21"/>
        <v>328</v>
      </c>
      <c r="B403" s="36" t="s">
        <v>172</v>
      </c>
      <c r="C403" s="16"/>
      <c r="D403" s="37" t="s">
        <v>78</v>
      </c>
      <c r="E403" s="17">
        <v>453</v>
      </c>
      <c r="F403" s="17">
        <f t="shared" si="20"/>
        <v>1359</v>
      </c>
      <c r="G403" s="74"/>
      <c r="H403" s="74"/>
      <c r="I403" s="18"/>
      <c r="J403" s="18"/>
      <c r="K403" s="18"/>
    </row>
    <row r="404" spans="1:11" ht="28.5" customHeight="1">
      <c r="A404" s="37">
        <f t="shared" si="21"/>
        <v>329</v>
      </c>
      <c r="B404" s="36" t="s">
        <v>173</v>
      </c>
      <c r="C404" s="16"/>
      <c r="D404" s="37" t="s">
        <v>78</v>
      </c>
      <c r="E404" s="17">
        <v>240</v>
      </c>
      <c r="F404" s="17">
        <f t="shared" si="20"/>
        <v>720</v>
      </c>
      <c r="G404" s="74"/>
      <c r="H404" s="74"/>
      <c r="I404" s="18"/>
      <c r="J404" s="18"/>
      <c r="K404" s="18"/>
    </row>
    <row r="405" spans="1:11" ht="28.5" customHeight="1">
      <c r="A405" s="37">
        <f t="shared" si="21"/>
        <v>330</v>
      </c>
      <c r="B405" s="36" t="s">
        <v>174</v>
      </c>
      <c r="C405" s="16"/>
      <c r="D405" s="37" t="s">
        <v>78</v>
      </c>
      <c r="E405" s="17">
        <v>6720</v>
      </c>
      <c r="F405" s="17">
        <f t="shared" si="20"/>
        <v>20160</v>
      </c>
      <c r="G405" s="74"/>
      <c r="H405" s="74"/>
      <c r="I405" s="18"/>
      <c r="J405" s="18"/>
      <c r="K405" s="18"/>
    </row>
    <row r="406" spans="1:11" ht="28.5" customHeight="1">
      <c r="A406" s="37">
        <f t="shared" si="21"/>
        <v>331</v>
      </c>
      <c r="B406" s="36" t="s">
        <v>175</v>
      </c>
      <c r="C406" s="16"/>
      <c r="D406" s="37" t="s">
        <v>78</v>
      </c>
      <c r="E406" s="17">
        <v>240</v>
      </c>
      <c r="F406" s="17">
        <f t="shared" si="20"/>
        <v>720</v>
      </c>
      <c r="G406" s="74"/>
      <c r="H406" s="74"/>
      <c r="I406" s="18"/>
      <c r="J406" s="18"/>
      <c r="K406" s="18"/>
    </row>
    <row r="407" spans="1:11" ht="28.5" customHeight="1">
      <c r="A407" s="37">
        <f t="shared" si="21"/>
        <v>332</v>
      </c>
      <c r="B407" s="36" t="s">
        <v>176</v>
      </c>
      <c r="C407" s="16"/>
      <c r="D407" s="37" t="s">
        <v>78</v>
      </c>
      <c r="E407" s="17">
        <v>120</v>
      </c>
      <c r="F407" s="17">
        <f t="shared" si="20"/>
        <v>360</v>
      </c>
      <c r="G407" s="74"/>
      <c r="H407" s="74"/>
      <c r="I407" s="18"/>
      <c r="J407" s="18"/>
      <c r="K407" s="18"/>
    </row>
    <row r="408" spans="1:11" ht="28.5" customHeight="1">
      <c r="A408" s="37">
        <f t="shared" si="21"/>
        <v>333</v>
      </c>
      <c r="B408" s="36" t="s">
        <v>391</v>
      </c>
      <c r="C408" s="16"/>
      <c r="D408" s="37" t="s">
        <v>78</v>
      </c>
      <c r="E408" s="17">
        <v>1686</v>
      </c>
      <c r="F408" s="17">
        <f t="shared" si="20"/>
        <v>5058</v>
      </c>
      <c r="G408" s="74"/>
      <c r="H408" s="74"/>
      <c r="I408" s="18"/>
      <c r="J408" s="18"/>
      <c r="K408" s="18"/>
    </row>
    <row r="409" spans="1:11" ht="28.5" customHeight="1">
      <c r="A409" s="37">
        <f t="shared" si="21"/>
        <v>334</v>
      </c>
      <c r="B409" s="36" t="s">
        <v>367</v>
      </c>
      <c r="C409" s="16"/>
      <c r="D409" s="37" t="s">
        <v>313</v>
      </c>
      <c r="E409" s="17">
        <v>15</v>
      </c>
      <c r="F409" s="17">
        <f t="shared" si="20"/>
        <v>45</v>
      </c>
      <c r="G409" s="74"/>
      <c r="H409" s="74"/>
      <c r="I409" s="18"/>
      <c r="J409" s="18"/>
      <c r="K409" s="18"/>
    </row>
    <row r="410" spans="1:11" ht="12.75">
      <c r="A410" s="38"/>
      <c r="B410" s="2"/>
      <c r="C410" s="1"/>
      <c r="D410" s="38"/>
      <c r="E410" s="3"/>
      <c r="F410" s="3"/>
      <c r="G410" s="40"/>
      <c r="H410" s="1"/>
      <c r="I410" s="1"/>
      <c r="J410" s="2"/>
      <c r="K410" s="2"/>
    </row>
    <row r="411" spans="1:11" ht="15">
      <c r="A411" s="48"/>
      <c r="B411" s="54" t="s">
        <v>76</v>
      </c>
      <c r="C411" s="23"/>
      <c r="D411" s="48"/>
      <c r="E411" s="21"/>
      <c r="F411" s="21"/>
      <c r="G411" s="76"/>
      <c r="H411" s="20"/>
      <c r="I411" s="20"/>
      <c r="J411" s="2"/>
      <c r="K411" s="2"/>
    </row>
    <row r="412" spans="1:11" ht="12.75">
      <c r="A412" s="48"/>
      <c r="B412" s="19"/>
      <c r="C412" s="20"/>
      <c r="D412" s="48"/>
      <c r="E412" s="21"/>
      <c r="F412" s="21"/>
      <c r="G412" s="76"/>
      <c r="H412" s="20"/>
      <c r="I412" s="20"/>
      <c r="J412" s="2"/>
      <c r="K412" s="2"/>
    </row>
    <row r="413" spans="1:11" ht="28.5" customHeight="1">
      <c r="A413" s="37">
        <v>335</v>
      </c>
      <c r="B413" s="36" t="s">
        <v>156</v>
      </c>
      <c r="C413" s="16"/>
      <c r="D413" s="37" t="s">
        <v>32</v>
      </c>
      <c r="E413" s="17">
        <v>3250</v>
      </c>
      <c r="F413" s="17">
        <f>E413*3</f>
        <v>9750</v>
      </c>
      <c r="G413" s="74"/>
      <c r="H413" s="74"/>
      <c r="I413" s="18"/>
      <c r="J413" s="18"/>
      <c r="K413" s="18"/>
    </row>
    <row r="414" spans="1:11" ht="28.5" customHeight="1">
      <c r="A414" s="37">
        <f>A413+1</f>
        <v>336</v>
      </c>
      <c r="B414" s="36" t="s">
        <v>77</v>
      </c>
      <c r="C414" s="16"/>
      <c r="D414" s="37" t="s">
        <v>78</v>
      </c>
      <c r="E414" s="17">
        <v>60</v>
      </c>
      <c r="F414" s="17">
        <f>E414*3</f>
        <v>180</v>
      </c>
      <c r="G414" s="74"/>
      <c r="H414" s="74"/>
      <c r="I414" s="18"/>
      <c r="J414" s="18"/>
      <c r="K414" s="18"/>
    </row>
    <row r="415" spans="1:7" ht="12.75">
      <c r="A415" s="11"/>
      <c r="B415" s="11"/>
      <c r="C415" s="12"/>
      <c r="D415" s="11"/>
      <c r="E415" s="13"/>
      <c r="F415" s="13"/>
      <c r="G415" s="11"/>
    </row>
    <row r="416" spans="1:7" ht="12.75">
      <c r="A416" s="38"/>
      <c r="B416" s="2"/>
      <c r="C416" s="1"/>
      <c r="D416" s="38"/>
      <c r="E416" s="3"/>
      <c r="F416" s="3"/>
      <c r="G416" s="2"/>
    </row>
    <row r="417" spans="1:7" ht="12.75">
      <c r="A417" s="38"/>
      <c r="B417" s="2" t="s">
        <v>370</v>
      </c>
      <c r="C417" s="1"/>
      <c r="D417" s="38"/>
      <c r="E417" s="3"/>
      <c r="F417" s="3"/>
      <c r="G417" s="2"/>
    </row>
    <row r="418" spans="1:10" ht="34.5" customHeight="1">
      <c r="A418" s="38"/>
      <c r="B418" s="68"/>
      <c r="C418" s="1"/>
      <c r="D418" s="38"/>
      <c r="E418" s="3"/>
      <c r="F418" s="87" t="s">
        <v>392</v>
      </c>
      <c r="G418" s="87"/>
      <c r="H418" s="87"/>
      <c r="I418" s="87"/>
      <c r="J418" s="87"/>
    </row>
    <row r="419" spans="1:10" ht="12.75">
      <c r="A419" s="38"/>
      <c r="B419" s="2"/>
      <c r="C419" s="1"/>
      <c r="D419" s="38"/>
      <c r="E419" s="3"/>
      <c r="F419" s="27"/>
      <c r="G419" s="1"/>
      <c r="H419" s="40"/>
      <c r="I419" s="40"/>
      <c r="J419" s="1"/>
    </row>
    <row r="420" spans="1:10" ht="20.25">
      <c r="A420" s="38"/>
      <c r="B420" s="73" t="s">
        <v>374</v>
      </c>
      <c r="C420" s="66"/>
      <c r="D420" s="38"/>
      <c r="E420" s="3"/>
      <c r="F420" s="26"/>
      <c r="G420" s="78"/>
      <c r="H420" s="79"/>
      <c r="I420" s="79"/>
      <c r="J420" s="1"/>
    </row>
    <row r="421" spans="1:7" ht="119.25" customHeight="1">
      <c r="A421" s="38"/>
      <c r="B421" s="84" t="s">
        <v>375</v>
      </c>
      <c r="C421" s="85"/>
      <c r="D421" s="86"/>
      <c r="E421" s="3"/>
      <c r="F421" s="3"/>
      <c r="G421" s="1"/>
    </row>
    <row r="422" spans="1:7" ht="12.75">
      <c r="A422" s="38"/>
      <c r="B422" s="67"/>
      <c r="C422" s="1"/>
      <c r="D422" s="38"/>
      <c r="E422" s="3"/>
      <c r="F422" s="3"/>
      <c r="G422" s="1"/>
    </row>
    <row r="423" spans="1:7" ht="12.75">
      <c r="A423" s="38"/>
      <c r="B423" s="67"/>
      <c r="C423" s="1"/>
      <c r="D423" s="38"/>
      <c r="E423" s="3"/>
      <c r="F423" s="3"/>
      <c r="G423" s="1"/>
    </row>
    <row r="424" spans="1:7" ht="12.75">
      <c r="A424" s="27"/>
      <c r="B424" s="67"/>
      <c r="C424" s="1"/>
      <c r="D424" s="38"/>
      <c r="E424" s="3"/>
      <c r="F424" s="3"/>
      <c r="G424" s="1"/>
    </row>
    <row r="425" spans="1:7" ht="12.75">
      <c r="A425" s="27"/>
      <c r="B425" s="67"/>
      <c r="C425" s="1"/>
      <c r="D425" s="38"/>
      <c r="E425" s="3"/>
      <c r="F425" s="3"/>
      <c r="G425" s="1"/>
    </row>
    <row r="426" spans="1:7" ht="12.75">
      <c r="A426" s="27"/>
      <c r="B426" s="67"/>
      <c r="C426" s="1"/>
      <c r="D426" s="38"/>
      <c r="E426" s="3"/>
      <c r="F426" s="3"/>
      <c r="G426" s="1"/>
    </row>
    <row r="427" spans="1:7" ht="12.75">
      <c r="A427" s="38"/>
      <c r="B427" s="52"/>
      <c r="C427" s="1"/>
      <c r="D427" s="38"/>
      <c r="E427" s="3"/>
      <c r="F427" s="3"/>
      <c r="G427" s="1"/>
    </row>
    <row r="428" spans="1:7" ht="12.75">
      <c r="A428" s="38"/>
      <c r="B428" s="2"/>
      <c r="C428" s="1"/>
      <c r="D428" s="38"/>
      <c r="E428" s="3"/>
      <c r="F428" s="3"/>
      <c r="G428" s="1"/>
    </row>
    <row r="429" spans="1:7" ht="12.75">
      <c r="A429" s="38"/>
      <c r="B429" s="2"/>
      <c r="C429" s="1"/>
      <c r="D429" s="38"/>
      <c r="E429" s="3"/>
      <c r="F429" s="3"/>
      <c r="G429" s="1"/>
    </row>
    <row r="430" spans="1:7" ht="12.75">
      <c r="A430" s="38"/>
      <c r="B430" s="2"/>
      <c r="C430" s="1"/>
      <c r="D430" s="38"/>
      <c r="E430" s="3"/>
      <c r="G430" s="1"/>
    </row>
    <row r="431" spans="1:7" ht="12.75">
      <c r="A431" s="38"/>
      <c r="B431" s="2"/>
      <c r="C431" s="1"/>
      <c r="D431" s="38"/>
      <c r="E431" s="3"/>
      <c r="F431" s="3"/>
      <c r="G431" s="1"/>
    </row>
    <row r="432" spans="1:7" ht="12.75">
      <c r="A432" s="38"/>
      <c r="B432" s="2"/>
      <c r="C432" s="1"/>
      <c r="D432" s="40"/>
      <c r="E432" s="28"/>
      <c r="F432" s="28"/>
      <c r="G432" s="1"/>
    </row>
    <row r="433" spans="1:7" ht="12.75">
      <c r="A433" s="38"/>
      <c r="B433" s="65"/>
      <c r="C433" s="58"/>
      <c r="D433" s="58"/>
      <c r="E433" s="59"/>
      <c r="F433" s="59"/>
      <c r="G433" s="1"/>
    </row>
    <row r="434" spans="1:7" ht="42" customHeight="1">
      <c r="A434" s="40"/>
      <c r="B434" s="94"/>
      <c r="C434" s="94"/>
      <c r="D434" s="94"/>
      <c r="E434" s="94"/>
      <c r="F434" s="94"/>
      <c r="G434" s="1"/>
    </row>
    <row r="435" spans="1:7" ht="12.75">
      <c r="A435" s="40"/>
      <c r="G435" s="1"/>
    </row>
    <row r="436" spans="1:7" ht="12.75">
      <c r="A436" s="40"/>
      <c r="B436" s="62"/>
      <c r="C436" s="82"/>
      <c r="D436" s="82"/>
      <c r="E436" s="82"/>
      <c r="F436" s="72"/>
      <c r="G436" s="1"/>
    </row>
    <row r="437" spans="1:7" ht="12.75">
      <c r="A437" s="40"/>
      <c r="B437" s="63"/>
      <c r="C437" s="58"/>
      <c r="D437" s="58"/>
      <c r="E437" s="59"/>
      <c r="F437" s="72"/>
      <c r="G437" s="1"/>
    </row>
    <row r="438" spans="2:6" ht="12.75">
      <c r="B438" s="64"/>
      <c r="C438" s="64"/>
      <c r="D438" s="64"/>
      <c r="E438" s="60"/>
      <c r="F438" s="60"/>
    </row>
    <row r="439" spans="2:6" ht="12.75">
      <c r="B439" s="62"/>
      <c r="C439" s="82"/>
      <c r="D439" s="82"/>
      <c r="E439" s="82"/>
      <c r="F439" s="72"/>
    </row>
    <row r="440" spans="2:6" ht="12.75">
      <c r="B440" s="63"/>
      <c r="C440" s="58"/>
      <c r="D440" s="58"/>
      <c r="E440" s="59"/>
      <c r="F440" s="72"/>
    </row>
    <row r="441" spans="2:6" ht="12.75">
      <c r="B441" s="63"/>
      <c r="C441" s="58"/>
      <c r="D441" s="58"/>
      <c r="E441" s="58"/>
      <c r="F441" s="60"/>
    </row>
    <row r="442" spans="2:6" ht="12.75">
      <c r="B442" s="62"/>
      <c r="C442" s="82"/>
      <c r="D442" s="82"/>
      <c r="E442" s="82"/>
      <c r="F442" s="72"/>
    </row>
    <row r="443" spans="2:6" ht="12.75">
      <c r="B443" s="63"/>
      <c r="C443" s="58"/>
      <c r="D443" s="58"/>
      <c r="E443" s="59"/>
      <c r="F443" s="72"/>
    </row>
    <row r="444" spans="2:6" ht="12.75">
      <c r="B444" s="58"/>
      <c r="C444" s="58"/>
      <c r="D444" s="61"/>
      <c r="E444" s="58"/>
      <c r="F444" s="58"/>
    </row>
    <row r="445" spans="2:6" ht="30" customHeight="1">
      <c r="B445" s="82"/>
      <c r="C445" s="82"/>
      <c r="D445" s="82"/>
      <c r="E445" s="82"/>
      <c r="F445" s="82"/>
    </row>
  </sheetData>
  <sheetProtection/>
  <mergeCells count="10">
    <mergeCell ref="B445:F445"/>
    <mergeCell ref="C436:E436"/>
    <mergeCell ref="B38:F38"/>
    <mergeCell ref="B421:D421"/>
    <mergeCell ref="F418:J418"/>
    <mergeCell ref="B12:E12"/>
    <mergeCell ref="B13:E13"/>
    <mergeCell ref="C439:E439"/>
    <mergeCell ref="C442:E442"/>
    <mergeCell ref="B434:F434"/>
  </mergeCells>
  <printOptions/>
  <pageMargins left="0.1968503937007874" right="0.1968503937007874" top="0.984251968503937" bottom="0.984251968503937" header="0.5118110236220472" footer="0.5118110236220472"/>
  <pageSetup fitToHeight="0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Stefano Roncaglia</cp:lastModifiedBy>
  <cp:lastPrinted>2015-06-09T08:57:33Z</cp:lastPrinted>
  <dcterms:created xsi:type="dcterms:W3CDTF">1996-11-05T10:16:36Z</dcterms:created>
  <dcterms:modified xsi:type="dcterms:W3CDTF">2015-06-16T13:24:07Z</dcterms:modified>
  <cp:category/>
  <cp:version/>
  <cp:contentType/>
  <cp:contentStatus/>
</cp:coreProperties>
</file>